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по сост. на 01.10.2011г." sheetId="1" r:id="rId1"/>
    <sheet name="по сост. на 01.06.2011г." sheetId="2" r:id="rId2"/>
    <sheet name="по сост. на 01.01.2011г." sheetId="3" r:id="rId3"/>
    <sheet name="Лист3" sheetId="4" r:id="rId4"/>
  </sheets>
  <definedNames>
    <definedName name="_xlnm.Print_Titles" localSheetId="1">'по сост. на 01.06.2011г.'!$5:$6</definedName>
    <definedName name="_xlnm.Print_Titles" localSheetId="0">'по сост. на 01.10.2011г.'!$5:$6</definedName>
    <definedName name="_xlnm.Print_Area" localSheetId="1">'по сост. на 01.06.2011г.'!$A$1:$P$96</definedName>
    <definedName name="_xlnm.Print_Area" localSheetId="0">'по сост. на 01.10.2011г.'!$A$1:$P$98</definedName>
  </definedNames>
  <calcPr fullCalcOnLoad="1"/>
</workbook>
</file>

<file path=xl/sharedStrings.xml><?xml version="1.0" encoding="utf-8"?>
<sst xmlns="http://schemas.openxmlformats.org/spreadsheetml/2006/main" count="363" uniqueCount="132">
  <si>
    <t>Доля занятости</t>
  </si>
  <si>
    <t>Оклад</t>
  </si>
  <si>
    <t>Учёная степень</t>
  </si>
  <si>
    <t>Сумма</t>
  </si>
  <si>
    <t>Всего с ОЦО</t>
  </si>
  <si>
    <t>Наименование должностей НИиР</t>
  </si>
  <si>
    <t>Младший научный сотрудник</t>
  </si>
  <si>
    <t>Научный сотрудник</t>
  </si>
  <si>
    <t>Научный сотрудник, к. н.</t>
  </si>
  <si>
    <t>Младший научный сотрудник, к. н.</t>
  </si>
  <si>
    <t>Ведущий научный сотрудник</t>
  </si>
  <si>
    <t>Ведущий научный сотрудник, к. н.</t>
  </si>
  <si>
    <t>Главный научный сотрудник</t>
  </si>
  <si>
    <t>Главный специалист</t>
  </si>
  <si>
    <t>Старший научный сотрудник</t>
  </si>
  <si>
    <t>Старший научный сотрудник, к. н.</t>
  </si>
  <si>
    <t>Инженер-исследователь</t>
  </si>
  <si>
    <t>Техник-проектировщик</t>
  </si>
  <si>
    <t>Инженер-проектировщик</t>
  </si>
  <si>
    <t xml:space="preserve">Лаборант-исследователь </t>
  </si>
  <si>
    <t>Стажёр-исследователь</t>
  </si>
  <si>
    <t>Техник-проектировщик I категория</t>
  </si>
  <si>
    <t>Техник-проектировщик II категория</t>
  </si>
  <si>
    <t>Инженер-проектировщик I категория</t>
  </si>
  <si>
    <t>Инженер-проектировщик II категория</t>
  </si>
  <si>
    <t>Биолого-почвенного факультета 2010 года</t>
  </si>
  <si>
    <t>Ведущий научный сотрудник, д. н.</t>
  </si>
  <si>
    <t>Главный научный сотрудник, к. н.</t>
  </si>
  <si>
    <t>Главный научный сотрудник, д. н.</t>
  </si>
  <si>
    <t>Научно-технические работники</t>
  </si>
  <si>
    <t>Научные работники</t>
  </si>
  <si>
    <t>Среднее образование, стаж работы до 2-х лет</t>
  </si>
  <si>
    <t>Среднее образование, стаж работы свыше 4-х лет; незаконченное высшее образование, без требования к стажу работы</t>
  </si>
  <si>
    <t>Высшее образование, без требования к стажу работы; незаконченное высшее образование, стаж работы свыше 5-ти лет; среднее образование, стаж работы свыше 10-ти лет</t>
  </si>
  <si>
    <t>Без категории</t>
  </si>
  <si>
    <t>I категория</t>
  </si>
  <si>
    <t>II категория</t>
  </si>
  <si>
    <t>Программист</t>
  </si>
  <si>
    <t>Программист II категория</t>
  </si>
  <si>
    <t>Программист I категория</t>
  </si>
  <si>
    <t>Заведующий научной лабораторией</t>
  </si>
  <si>
    <t>Старший научный сотрудник, д. н.</t>
  </si>
  <si>
    <t>Специалист</t>
  </si>
  <si>
    <t>Ученая степень доктора или кандидата наук. Наличие научных трудов. Наличие грантов, договоров в лаборатории. Наличие студентов, аспирантов, докторантов в лаборатории. Опыт научной и организаторской работы не менее 5 лет.</t>
  </si>
  <si>
    <t>Требования к квалификации научных работников</t>
  </si>
  <si>
    <t>Ученая степень доктора наук. Наличие крупных научных трудов, дипломов на открытия, авторских свидетельств на изобретения, а также реализованных на практике результатов. Наличие не менее 5 статей в рецензируемых журналах за последние пять лет. Участие с устными докладами не менее чем в трех конференциях за последние 5 лет. Руководство грантами и договорами. Участие в педагогическом процессе, наличие докторантов, аспирантов, студентов. Научный авторитет в соответствующей области знаний.</t>
  </si>
  <si>
    <t>Ученая степень доктора или кандидата наук. Наличие научных трудов, авторских свидетельств на изобретения, а также реализованных на практике крупных проектов и разработок. Наличие не менее 3-5 статей в рецензируемых журналах за последние пять лет. Участие с устными и/или стендовыми докладами не менее чем в трех конференциях за последние 5 лет. Руководство или участие в грантах и договорах. Участие в педагогическом процессе, наличие аспирантов, студентов.</t>
  </si>
  <si>
    <t>Высшее профессиональное образование и опыт работы по соответствующей специальности не менее 10 лет, наличие научных трудов или авторских свидетельств на изобретения. При наличии ученой степени — без предъявления требований к стажу работы. Наличие не менее 5 научных трудов за последние пять лет. Участие с устными или стендовыми докладами в конференциях. Участие в грантах и договорах. Участие в педагогическом процессе, наличие студентов.</t>
  </si>
  <si>
    <t>Высшее профессиональное образование и опыт работы по специальности не менее 5 лет, наличие авторских свидетельств на изобретения или научных трудов (не менее 3 за последние пять лет). При наличии ученой степени — без предъявления требований к стажу работы. Участие с устными или стендовыми докладами в конференциях. Участие в грантах и договорах. Участие в педагогическом процессе.</t>
  </si>
  <si>
    <t>Высшее профессиональное образование и опыт работы по специальности не менее 3 лет. При наличии ученой степени, окончании аспирантуры или прохождении стажировки — без предъявления требований к стажу работы. При наличии рекомендаций Ученого совета факультета на должность младшего научного сотрудника могут быть назначены в порядке исключения выпускники высших учебных заведений, получившие опыт работы в период обучения. Участие в конференциях. Желательно наличие публикаций. Желательно участие в педагогическом процессе</t>
  </si>
  <si>
    <t>Требования к категориям научно-технических работников</t>
  </si>
  <si>
    <t>Заведующий научной лабораторией, к. н.</t>
  </si>
  <si>
    <t>Заведующий научной лабораторией, д. н.</t>
  </si>
  <si>
    <t>Информация о размерах должностных окладов работников сферы научных исследований и разработок</t>
  </si>
  <si>
    <t>Планово-финансовый отдел:</t>
  </si>
  <si>
    <t>Отдел кадров:</t>
  </si>
  <si>
    <t>Звание</t>
  </si>
  <si>
    <t>Профессор</t>
  </si>
  <si>
    <t>Доцент</t>
  </si>
  <si>
    <t>Старший научный сотрудник, к. н., профессор</t>
  </si>
  <si>
    <t>Старший научный сотрудник, к. н., доцент</t>
  </si>
  <si>
    <t>Старший научный сотрудник, д. н., профессор</t>
  </si>
  <si>
    <t>Старший научный сотрудник, д. н., доцент</t>
  </si>
  <si>
    <t>Ведущий научный сотрудник, к. н., профессор</t>
  </si>
  <si>
    <t>Ведущий научный сотрудник, к. н., доцент</t>
  </si>
  <si>
    <t>Ведущий научный сотрудник, д. н., профессор</t>
  </si>
  <si>
    <t>Ведущий научный сотрудник, д. н., доцент</t>
  </si>
  <si>
    <t>Главный научный сотрудник, к. н., профессор</t>
  </si>
  <si>
    <t>Главный научный сотрудник, к. н., доцент</t>
  </si>
  <si>
    <t>Главный научный сотрудник, д. н., профессор</t>
  </si>
  <si>
    <t>Главный научный сотрудник, д. н., доцент</t>
  </si>
  <si>
    <t>ОЦО, до 50% от оклада</t>
  </si>
  <si>
    <t>Заведующий научной лабораторией, к. н., профессор</t>
  </si>
  <si>
    <t>Заведующий научной лабораторией, к. н., доцент</t>
  </si>
  <si>
    <t>Заведующий научной лабораторией, д. н., профессор</t>
  </si>
  <si>
    <t>Заведующий научной лабораторией, д. н., доцент</t>
  </si>
  <si>
    <t>И. о. декана:</t>
  </si>
  <si>
    <t>Проректор по направлениям биология, география, геоэкология и почвоведение:</t>
  </si>
  <si>
    <t>Якимова М. Л.</t>
  </si>
  <si>
    <t>Полюхович Е. В.</t>
  </si>
  <si>
    <t>Краснощёкова Е. И.</t>
  </si>
  <si>
    <t>Харазова А. Д.</t>
  </si>
  <si>
    <t>Заварзин А. А.</t>
  </si>
  <si>
    <t>Зам. декана по науке:</t>
  </si>
  <si>
    <t>Оклад старый</t>
  </si>
  <si>
    <t>Отклонение</t>
  </si>
  <si>
    <t>%</t>
  </si>
  <si>
    <t>Заведующий научно-исследовательской лабораторией, к. н.</t>
  </si>
  <si>
    <t>Заведующий научно-исследовательской лабораторией, к. н., профессор</t>
  </si>
  <si>
    <t>Заведующий научно-исследовательской лабораторией, к. н., доцент</t>
  </si>
  <si>
    <t>Заведующий научно-исследовательской лабораторией, д. н.</t>
  </si>
  <si>
    <t>Заведующий научно-исследовательской лабораторией, д. н., профессор</t>
  </si>
  <si>
    <t>Заведующий научно-исследовательской лабораторией, д. н., доцент</t>
  </si>
  <si>
    <t xml:space="preserve">Оклад </t>
  </si>
  <si>
    <t>по направлению биология, география, геоэкология и почвоведение</t>
  </si>
  <si>
    <t>Информация о размерах должностных окладов работников сферы научных исследований и разработок по состоянию на 01.06.2011 г.</t>
  </si>
  <si>
    <t>1</t>
  </si>
  <si>
    <t>19703</t>
  </si>
  <si>
    <t>ст.преподаватель</t>
  </si>
  <si>
    <t>Профессорско-преподавательский состав</t>
  </si>
  <si>
    <t>За должность</t>
  </si>
  <si>
    <t>За знак почёта</t>
  </si>
  <si>
    <t>За зав. каф.</t>
  </si>
  <si>
    <t>ОЦО на оклад и на прочие вырлаты до 50%</t>
  </si>
  <si>
    <t>зав.кафедрой, д. н., проф.</t>
  </si>
  <si>
    <t>зав.кафедрой, д. н.</t>
  </si>
  <si>
    <t>зав.кафедрой, к. н., доц.</t>
  </si>
  <si>
    <t>профессор, д. н., проф</t>
  </si>
  <si>
    <t>профессор, д. н., доц</t>
  </si>
  <si>
    <t>профессор, д. н.</t>
  </si>
  <si>
    <t>доцент, д. н.</t>
  </si>
  <si>
    <t>доцент, к. н., доц.</t>
  </si>
  <si>
    <t>доцент, к. н.</t>
  </si>
  <si>
    <t>ст.преподаватель, к. н.</t>
  </si>
  <si>
    <t>ассистент, к. н.</t>
  </si>
  <si>
    <t>ассистент</t>
  </si>
  <si>
    <t>УВП</t>
  </si>
  <si>
    <t>старший лаборант</t>
  </si>
  <si>
    <t>лаборант</t>
  </si>
  <si>
    <t>техник</t>
  </si>
  <si>
    <t>инженер-лаборант</t>
  </si>
  <si>
    <t>УПП</t>
  </si>
  <si>
    <t>инженер</t>
  </si>
  <si>
    <t>программист</t>
  </si>
  <si>
    <t>заведующий лабораторией</t>
  </si>
  <si>
    <t>инженер-электроник</t>
  </si>
  <si>
    <t>ОП</t>
  </si>
  <si>
    <t>садовник</t>
  </si>
  <si>
    <t>уборщик произв. и сл. пом</t>
  </si>
  <si>
    <t>Информация о размерах должностных окладов работников сферы научных исследований и сферы образования по состоянию на 01.10.2011 г.</t>
  </si>
  <si>
    <t>НАУКА</t>
  </si>
  <si>
    <t>ОБРАЗОВАНИЕ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</si>
</sst>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00%"/>
  </numFmts>
  <fonts count="9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0"/>
    </font>
    <font>
      <sz val="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3" fontId="0" fillId="0" borderId="6" xfId="0" applyNumberForma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0" fillId="0" borderId="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3" fontId="0" fillId="0" borderId="14" xfId="0" applyNumberForma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24" xfId="0" applyNumberFormat="1" applyFon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9" fontId="0" fillId="0" borderId="24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9" fontId="0" fillId="0" borderId="30" xfId="0" applyNumberForma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9" fontId="0" fillId="0" borderId="33" xfId="0" applyNumberFormat="1" applyBorder="1" applyAlignment="1">
      <alignment horizontal="center" vertical="center" wrapText="1"/>
    </xf>
    <xf numFmtId="3" fontId="0" fillId="0" borderId="42" xfId="0" applyNumberFormat="1" applyFont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3" fontId="0" fillId="2" borderId="21" xfId="0" applyNumberForma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" fillId="2" borderId="26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 wrapText="1"/>
    </xf>
    <xf numFmtId="3" fontId="0" fillId="2" borderId="27" xfId="0" applyNumberFormat="1" applyFill="1" applyBorder="1" applyAlignment="1">
      <alignment horizontal="center" vertical="center" wrapText="1"/>
    </xf>
    <xf numFmtId="9" fontId="0" fillId="2" borderId="27" xfId="0" applyNumberFormat="1" applyFill="1" applyBorder="1" applyAlignment="1">
      <alignment horizontal="center" vertical="center" wrapText="1"/>
    </xf>
    <xf numFmtId="3" fontId="0" fillId="2" borderId="29" xfId="0" applyNumberForma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9" fontId="0" fillId="2" borderId="9" xfId="0" applyNumberFormat="1" applyFill="1" applyBorder="1" applyAlignment="1">
      <alignment horizontal="center" vertical="center" wrapText="1"/>
    </xf>
    <xf numFmtId="9" fontId="0" fillId="0" borderId="43" xfId="0" applyNumberForma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4"/>
  <sheetViews>
    <sheetView tabSelected="1" view="pageBreakPreview" zoomScale="60" workbookViewId="0" topLeftCell="A1">
      <selection activeCell="J56" sqref="J56"/>
    </sheetView>
  </sheetViews>
  <sheetFormatPr defaultColWidth="9.00390625" defaultRowHeight="12.75"/>
  <cols>
    <col min="1" max="1" width="52.625" style="0" customWidth="1"/>
    <col min="2" max="2" width="10.75390625" style="0" customWidth="1"/>
    <col min="3" max="3" width="10.25390625" style="0" hidden="1" customWidth="1"/>
    <col min="4" max="4" width="10.25390625" style="0" customWidth="1"/>
    <col min="5" max="5" width="12.625" style="0" hidden="1" customWidth="1"/>
    <col min="6" max="6" width="10.25390625" style="0" hidden="1" customWidth="1"/>
    <col min="7" max="7" width="10.125" style="0" customWidth="1"/>
    <col min="8" max="8" width="11.875" style="0" customWidth="1"/>
    <col min="9" max="11" width="11.625" style="0" customWidth="1"/>
    <col min="12" max="12" width="10.125" style="0" customWidth="1"/>
    <col min="13" max="13" width="10.875" style="0" customWidth="1"/>
    <col min="14" max="14" width="10.625" style="0" customWidth="1"/>
    <col min="15" max="15" width="13.375" style="0" customWidth="1"/>
    <col min="16" max="16" width="12.25390625" style="0" customWidth="1"/>
  </cols>
  <sheetData>
    <row r="2" spans="1:16" ht="37.5" customHeight="1">
      <c r="A2" s="122" t="s">
        <v>129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9.5" customHeight="1">
      <c r="A3" s="122" t="s">
        <v>94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ht="13.5" thickBot="1"/>
    <row r="5" spans="1:16" ht="30.75" customHeight="1" thickBot="1">
      <c r="A5" s="123" t="s">
        <v>5</v>
      </c>
      <c r="B5" s="123" t="s">
        <v>0</v>
      </c>
      <c r="C5" s="123" t="s">
        <v>84</v>
      </c>
      <c r="D5" s="123" t="s">
        <v>93</v>
      </c>
      <c r="E5" s="123" t="s">
        <v>85</v>
      </c>
      <c r="F5" s="123" t="s">
        <v>86</v>
      </c>
      <c r="G5" s="123" t="s">
        <v>2</v>
      </c>
      <c r="H5" s="125" t="s">
        <v>56</v>
      </c>
      <c r="I5" s="126"/>
      <c r="J5" s="123" t="s">
        <v>100</v>
      </c>
      <c r="K5" s="123" t="s">
        <v>101</v>
      </c>
      <c r="L5" s="123" t="s">
        <v>102</v>
      </c>
      <c r="M5" s="123" t="s">
        <v>3</v>
      </c>
      <c r="N5" s="123" t="s">
        <v>71</v>
      </c>
      <c r="O5" s="123" t="s">
        <v>103</v>
      </c>
      <c r="P5" s="123" t="s">
        <v>4</v>
      </c>
    </row>
    <row r="6" spans="1:16" ht="45" customHeight="1" thickBot="1">
      <c r="A6" s="124"/>
      <c r="B6" s="124"/>
      <c r="C6" s="124"/>
      <c r="D6" s="124"/>
      <c r="E6" s="124"/>
      <c r="F6" s="124"/>
      <c r="G6" s="124"/>
      <c r="H6" s="1" t="s">
        <v>57</v>
      </c>
      <c r="I6" s="1" t="s">
        <v>58</v>
      </c>
      <c r="J6" s="124"/>
      <c r="K6" s="124"/>
      <c r="L6" s="124"/>
      <c r="M6" s="124"/>
      <c r="N6" s="124"/>
      <c r="O6" s="124"/>
      <c r="P6" s="124"/>
    </row>
    <row r="7" spans="1:16" ht="30" customHeight="1" thickBot="1">
      <c r="A7" s="128" t="s">
        <v>130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0"/>
    </row>
    <row r="8" spans="1:16" ht="20.25" customHeight="1" thickBot="1">
      <c r="A8" s="125" t="s">
        <v>30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6"/>
    </row>
    <row r="9" spans="1:19" ht="20.25" customHeight="1">
      <c r="A9" s="2" t="s">
        <v>51</v>
      </c>
      <c r="B9" s="3">
        <v>1</v>
      </c>
      <c r="C9" s="4">
        <v>6656</v>
      </c>
      <c r="D9" s="4">
        <v>7089</v>
      </c>
      <c r="E9" s="4">
        <f aca="true" t="shared" si="0" ref="E9:E43">D9-C9</f>
        <v>433</v>
      </c>
      <c r="F9" s="62">
        <f aca="true" t="shared" si="1" ref="F9:F43">E9/D9</f>
        <v>0.061080547326844405</v>
      </c>
      <c r="G9" s="22">
        <v>3000</v>
      </c>
      <c r="H9" s="4"/>
      <c r="I9" s="22"/>
      <c r="J9" s="22"/>
      <c r="K9" s="22"/>
      <c r="L9" s="22"/>
      <c r="M9" s="22">
        <f>D9+G9+H9+I9</f>
        <v>10089</v>
      </c>
      <c r="N9" s="22">
        <f>D9*0.5</f>
        <v>3544.5</v>
      </c>
      <c r="O9" s="88"/>
      <c r="P9" s="5">
        <f aca="true" t="shared" si="2" ref="P9:P43">M9+N9</f>
        <v>13633.5</v>
      </c>
      <c r="Q9" s="75"/>
      <c r="R9" s="73"/>
      <c r="S9" s="74"/>
    </row>
    <row r="10" spans="1:19" ht="19.5" customHeight="1">
      <c r="A10" s="10" t="s">
        <v>72</v>
      </c>
      <c r="B10" s="11">
        <v>1</v>
      </c>
      <c r="C10" s="12">
        <v>6656</v>
      </c>
      <c r="D10" s="12">
        <v>7089</v>
      </c>
      <c r="E10" s="12">
        <f t="shared" si="0"/>
        <v>433</v>
      </c>
      <c r="F10" s="65">
        <f t="shared" si="1"/>
        <v>0.061080547326844405</v>
      </c>
      <c r="G10" s="30">
        <v>3000</v>
      </c>
      <c r="H10" s="12">
        <v>1000</v>
      </c>
      <c r="I10" s="30"/>
      <c r="J10" s="30"/>
      <c r="K10" s="30"/>
      <c r="L10" s="30"/>
      <c r="M10" s="30">
        <f aca="true" t="shared" si="3" ref="M10:M43">D10+G10+H10+I10</f>
        <v>11089</v>
      </c>
      <c r="N10" s="30">
        <f aca="true" t="shared" si="4" ref="N10:N43">D10*0.5</f>
        <v>3544.5</v>
      </c>
      <c r="O10" s="89"/>
      <c r="P10" s="13">
        <f t="shared" si="2"/>
        <v>14633.5</v>
      </c>
      <c r="Q10" s="75"/>
      <c r="R10" s="73"/>
      <c r="S10" s="74"/>
    </row>
    <row r="11" spans="1:19" ht="19.5" customHeight="1">
      <c r="A11" s="55" t="s">
        <v>73</v>
      </c>
      <c r="B11" s="56">
        <v>1</v>
      </c>
      <c r="C11" s="43">
        <v>6656</v>
      </c>
      <c r="D11" s="57">
        <v>7089</v>
      </c>
      <c r="E11" s="57">
        <f t="shared" si="0"/>
        <v>433</v>
      </c>
      <c r="F11" s="104">
        <f t="shared" si="1"/>
        <v>0.061080547326844405</v>
      </c>
      <c r="G11" s="58">
        <v>3000</v>
      </c>
      <c r="H11" s="57"/>
      <c r="I11" s="58">
        <v>500</v>
      </c>
      <c r="J11" s="58"/>
      <c r="K11" s="58"/>
      <c r="L11" s="58"/>
      <c r="M11" s="58">
        <f t="shared" si="3"/>
        <v>10589</v>
      </c>
      <c r="N11" s="58">
        <f t="shared" si="4"/>
        <v>3544.5</v>
      </c>
      <c r="O11" s="105"/>
      <c r="P11" s="59">
        <f t="shared" si="2"/>
        <v>14133.5</v>
      </c>
      <c r="Q11" s="75"/>
      <c r="R11" s="73"/>
      <c r="S11" s="74"/>
    </row>
    <row r="12" spans="1:19" ht="20.25" customHeight="1">
      <c r="A12" s="37" t="s">
        <v>52</v>
      </c>
      <c r="B12" s="38">
        <v>1</v>
      </c>
      <c r="C12" s="39">
        <v>6656</v>
      </c>
      <c r="D12" s="39">
        <v>7089</v>
      </c>
      <c r="E12" s="39">
        <f t="shared" si="0"/>
        <v>433</v>
      </c>
      <c r="F12" s="63">
        <f t="shared" si="1"/>
        <v>0.061080547326844405</v>
      </c>
      <c r="G12" s="61">
        <v>7000</v>
      </c>
      <c r="H12" s="39"/>
      <c r="I12" s="61"/>
      <c r="J12" s="61"/>
      <c r="K12" s="61"/>
      <c r="L12" s="61"/>
      <c r="M12" s="61">
        <f t="shared" si="3"/>
        <v>14089</v>
      </c>
      <c r="N12" s="61">
        <f t="shared" si="4"/>
        <v>3544.5</v>
      </c>
      <c r="O12" s="106"/>
      <c r="P12" s="40">
        <f t="shared" si="2"/>
        <v>17633.5</v>
      </c>
      <c r="Q12" s="75"/>
      <c r="R12" s="73"/>
      <c r="S12" s="74"/>
    </row>
    <row r="13" spans="1:19" ht="19.5" customHeight="1">
      <c r="A13" s="10" t="s">
        <v>74</v>
      </c>
      <c r="B13" s="11">
        <v>1</v>
      </c>
      <c r="C13" s="12">
        <v>6656</v>
      </c>
      <c r="D13" s="12">
        <v>7089</v>
      </c>
      <c r="E13" s="12">
        <f t="shared" si="0"/>
        <v>433</v>
      </c>
      <c r="F13" s="65">
        <f t="shared" si="1"/>
        <v>0.061080547326844405</v>
      </c>
      <c r="G13" s="30">
        <v>7000</v>
      </c>
      <c r="H13" s="12">
        <v>1000</v>
      </c>
      <c r="I13" s="30"/>
      <c r="J13" s="30"/>
      <c r="K13" s="30"/>
      <c r="L13" s="30"/>
      <c r="M13" s="30">
        <f t="shared" si="3"/>
        <v>15089</v>
      </c>
      <c r="N13" s="30">
        <f t="shared" si="4"/>
        <v>3544.5</v>
      </c>
      <c r="O13" s="89"/>
      <c r="P13" s="13">
        <f t="shared" si="2"/>
        <v>18633.5</v>
      </c>
      <c r="Q13" s="75"/>
      <c r="R13" s="73"/>
      <c r="S13" s="74"/>
    </row>
    <row r="14" spans="1:19" ht="19.5" customHeight="1">
      <c r="A14" s="41" t="s">
        <v>75</v>
      </c>
      <c r="B14" s="42">
        <v>1</v>
      </c>
      <c r="C14" s="43">
        <v>6656</v>
      </c>
      <c r="D14" s="43">
        <v>7089</v>
      </c>
      <c r="E14" s="43">
        <f t="shared" si="0"/>
        <v>433</v>
      </c>
      <c r="F14" s="66">
        <f t="shared" si="1"/>
        <v>0.061080547326844405</v>
      </c>
      <c r="G14" s="47">
        <v>7000</v>
      </c>
      <c r="H14" s="43"/>
      <c r="I14" s="47">
        <v>500</v>
      </c>
      <c r="J14" s="47"/>
      <c r="K14" s="47"/>
      <c r="L14" s="47"/>
      <c r="M14" s="47">
        <f t="shared" si="3"/>
        <v>14589</v>
      </c>
      <c r="N14" s="47">
        <f t="shared" si="4"/>
        <v>3544.5</v>
      </c>
      <c r="O14" s="90"/>
      <c r="P14" s="44">
        <f t="shared" si="2"/>
        <v>18133.5</v>
      </c>
      <c r="Q14" s="75"/>
      <c r="R14" s="73"/>
      <c r="S14" s="74"/>
    </row>
    <row r="15" spans="1:18" ht="29.25" customHeight="1">
      <c r="A15" s="37" t="s">
        <v>87</v>
      </c>
      <c r="B15" s="38">
        <v>1</v>
      </c>
      <c r="C15" s="39">
        <v>13579</v>
      </c>
      <c r="D15" s="39">
        <v>14461</v>
      </c>
      <c r="E15" s="39">
        <f t="shared" si="0"/>
        <v>882</v>
      </c>
      <c r="F15" s="63">
        <f t="shared" si="1"/>
        <v>0.06099163266717378</v>
      </c>
      <c r="G15" s="61">
        <v>3000</v>
      </c>
      <c r="H15" s="39"/>
      <c r="I15" s="39"/>
      <c r="J15" s="39"/>
      <c r="K15" s="39"/>
      <c r="L15" s="39"/>
      <c r="M15" s="39">
        <f t="shared" si="3"/>
        <v>17461</v>
      </c>
      <c r="N15" s="39">
        <f t="shared" si="4"/>
        <v>7230.5</v>
      </c>
      <c r="O15" s="91"/>
      <c r="P15" s="40">
        <f t="shared" si="2"/>
        <v>24691.5</v>
      </c>
      <c r="R15" s="73"/>
    </row>
    <row r="16" spans="1:18" ht="29.25" customHeight="1">
      <c r="A16" s="10" t="s">
        <v>88</v>
      </c>
      <c r="B16" s="11">
        <v>1</v>
      </c>
      <c r="C16" s="12">
        <v>13579</v>
      </c>
      <c r="D16" s="12">
        <v>14461</v>
      </c>
      <c r="E16" s="12">
        <f t="shared" si="0"/>
        <v>882</v>
      </c>
      <c r="F16" s="65">
        <f t="shared" si="1"/>
        <v>0.06099163266717378</v>
      </c>
      <c r="G16" s="30">
        <v>3000</v>
      </c>
      <c r="H16" s="12">
        <v>1000</v>
      </c>
      <c r="I16" s="12"/>
      <c r="J16" s="12"/>
      <c r="K16" s="12"/>
      <c r="L16" s="12"/>
      <c r="M16" s="12">
        <f t="shared" si="3"/>
        <v>18461</v>
      </c>
      <c r="N16" s="12">
        <f t="shared" si="4"/>
        <v>7230.5</v>
      </c>
      <c r="O16" s="92"/>
      <c r="P16" s="13">
        <f t="shared" si="2"/>
        <v>25691.5</v>
      </c>
      <c r="R16" s="73"/>
    </row>
    <row r="17" spans="1:18" ht="29.25" customHeight="1">
      <c r="A17" s="41" t="s">
        <v>89</v>
      </c>
      <c r="B17" s="42">
        <v>1</v>
      </c>
      <c r="C17" s="43">
        <v>13579</v>
      </c>
      <c r="D17" s="43">
        <v>14461</v>
      </c>
      <c r="E17" s="43">
        <f t="shared" si="0"/>
        <v>882</v>
      </c>
      <c r="F17" s="66">
        <f t="shared" si="1"/>
        <v>0.06099163266717378</v>
      </c>
      <c r="G17" s="47">
        <v>3000</v>
      </c>
      <c r="H17" s="43"/>
      <c r="I17" s="43">
        <v>500</v>
      </c>
      <c r="J17" s="43"/>
      <c r="K17" s="43"/>
      <c r="L17" s="43"/>
      <c r="M17" s="43">
        <f t="shared" si="3"/>
        <v>17961</v>
      </c>
      <c r="N17" s="43">
        <f t="shared" si="4"/>
        <v>7230.5</v>
      </c>
      <c r="O17" s="93"/>
      <c r="P17" s="44">
        <f t="shared" si="2"/>
        <v>25191.5</v>
      </c>
      <c r="R17" s="73"/>
    </row>
    <row r="18" spans="1:18" ht="29.25" customHeight="1">
      <c r="A18" s="37" t="s">
        <v>90</v>
      </c>
      <c r="B18" s="38">
        <v>1</v>
      </c>
      <c r="C18" s="39">
        <v>13579</v>
      </c>
      <c r="D18" s="39">
        <v>14461</v>
      </c>
      <c r="E18" s="39">
        <f t="shared" si="0"/>
        <v>882</v>
      </c>
      <c r="F18" s="63">
        <f t="shared" si="1"/>
        <v>0.06099163266717378</v>
      </c>
      <c r="G18" s="39">
        <v>7000</v>
      </c>
      <c r="H18" s="39"/>
      <c r="I18" s="39"/>
      <c r="J18" s="39"/>
      <c r="K18" s="39"/>
      <c r="L18" s="39"/>
      <c r="M18" s="39">
        <f t="shared" si="3"/>
        <v>21461</v>
      </c>
      <c r="N18" s="39">
        <f t="shared" si="4"/>
        <v>7230.5</v>
      </c>
      <c r="O18" s="91"/>
      <c r="P18" s="40">
        <f t="shared" si="2"/>
        <v>28691.5</v>
      </c>
      <c r="R18" s="73"/>
    </row>
    <row r="19" spans="1:18" ht="29.25" customHeight="1">
      <c r="A19" s="10" t="s">
        <v>91</v>
      </c>
      <c r="B19" s="11">
        <v>1</v>
      </c>
      <c r="C19" s="12">
        <v>13579</v>
      </c>
      <c r="D19" s="12">
        <v>14461</v>
      </c>
      <c r="E19" s="12">
        <f t="shared" si="0"/>
        <v>882</v>
      </c>
      <c r="F19" s="65">
        <f t="shared" si="1"/>
        <v>0.06099163266717378</v>
      </c>
      <c r="G19" s="12">
        <v>7000</v>
      </c>
      <c r="H19" s="12">
        <v>1000</v>
      </c>
      <c r="I19" s="12"/>
      <c r="J19" s="12"/>
      <c r="K19" s="12"/>
      <c r="L19" s="12"/>
      <c r="M19" s="12">
        <f t="shared" si="3"/>
        <v>22461</v>
      </c>
      <c r="N19" s="12">
        <f t="shared" si="4"/>
        <v>7230.5</v>
      </c>
      <c r="O19" s="92"/>
      <c r="P19" s="13">
        <f t="shared" si="2"/>
        <v>29691.5</v>
      </c>
      <c r="R19" s="73"/>
    </row>
    <row r="20" spans="1:18" ht="29.25" customHeight="1">
      <c r="A20" s="41" t="s">
        <v>92</v>
      </c>
      <c r="B20" s="42">
        <v>1</v>
      </c>
      <c r="C20" s="43">
        <v>13579</v>
      </c>
      <c r="D20" s="43">
        <v>14461</v>
      </c>
      <c r="E20" s="43">
        <f t="shared" si="0"/>
        <v>882</v>
      </c>
      <c r="F20" s="66">
        <f t="shared" si="1"/>
        <v>0.06099163266717378</v>
      </c>
      <c r="G20" s="57">
        <v>7000</v>
      </c>
      <c r="H20" s="43"/>
      <c r="I20" s="43">
        <v>500</v>
      </c>
      <c r="J20" s="43"/>
      <c r="K20" s="43"/>
      <c r="L20" s="43"/>
      <c r="M20" s="43">
        <f t="shared" si="3"/>
        <v>21961</v>
      </c>
      <c r="N20" s="43">
        <f t="shared" si="4"/>
        <v>7230.5</v>
      </c>
      <c r="O20" s="93"/>
      <c r="P20" s="44">
        <f t="shared" si="2"/>
        <v>29191.5</v>
      </c>
      <c r="R20" s="73"/>
    </row>
    <row r="21" spans="1:18" ht="19.5" customHeight="1">
      <c r="A21" s="37" t="s">
        <v>6</v>
      </c>
      <c r="B21" s="38">
        <v>1</v>
      </c>
      <c r="C21" s="39">
        <v>5325</v>
      </c>
      <c r="D21" s="39">
        <v>5671</v>
      </c>
      <c r="E21" s="39">
        <f t="shared" si="0"/>
        <v>346</v>
      </c>
      <c r="F21" s="63">
        <f t="shared" si="1"/>
        <v>0.0610121671662846</v>
      </c>
      <c r="G21" s="39"/>
      <c r="H21" s="39"/>
      <c r="I21" s="39"/>
      <c r="J21" s="39"/>
      <c r="K21" s="39"/>
      <c r="L21" s="39"/>
      <c r="M21" s="39">
        <f t="shared" si="3"/>
        <v>5671</v>
      </c>
      <c r="N21" s="39">
        <f t="shared" si="4"/>
        <v>2835.5</v>
      </c>
      <c r="O21" s="91"/>
      <c r="P21" s="40">
        <f t="shared" si="2"/>
        <v>8506.5</v>
      </c>
      <c r="R21" s="73"/>
    </row>
    <row r="22" spans="1:18" ht="19.5" customHeight="1">
      <c r="A22" s="41" t="s">
        <v>9</v>
      </c>
      <c r="B22" s="42">
        <v>1</v>
      </c>
      <c r="C22" s="43">
        <v>5325</v>
      </c>
      <c r="D22" s="43">
        <v>5671</v>
      </c>
      <c r="E22" s="43">
        <f t="shared" si="0"/>
        <v>346</v>
      </c>
      <c r="F22" s="66">
        <f t="shared" si="1"/>
        <v>0.0610121671662846</v>
      </c>
      <c r="G22" s="43">
        <v>3000</v>
      </c>
      <c r="H22" s="43"/>
      <c r="I22" s="43"/>
      <c r="J22" s="43"/>
      <c r="K22" s="43"/>
      <c r="L22" s="43"/>
      <c r="M22" s="43">
        <f t="shared" si="3"/>
        <v>8671</v>
      </c>
      <c r="N22" s="43">
        <f t="shared" si="4"/>
        <v>2835.5</v>
      </c>
      <c r="O22" s="93"/>
      <c r="P22" s="44">
        <f t="shared" si="2"/>
        <v>11506.5</v>
      </c>
      <c r="R22" s="73"/>
    </row>
    <row r="23" spans="1:18" ht="19.5" customHeight="1">
      <c r="A23" s="37" t="s">
        <v>7</v>
      </c>
      <c r="B23" s="38">
        <v>1</v>
      </c>
      <c r="C23" s="39">
        <v>5751</v>
      </c>
      <c r="D23" s="39">
        <v>6125</v>
      </c>
      <c r="E23" s="39">
        <f t="shared" si="0"/>
        <v>374</v>
      </c>
      <c r="F23" s="63">
        <f t="shared" si="1"/>
        <v>0.061061224489795916</v>
      </c>
      <c r="G23" s="39"/>
      <c r="H23" s="39"/>
      <c r="I23" s="39"/>
      <c r="J23" s="39"/>
      <c r="K23" s="39"/>
      <c r="L23" s="39"/>
      <c r="M23" s="39">
        <f t="shared" si="3"/>
        <v>6125</v>
      </c>
      <c r="N23" s="39">
        <f t="shared" si="4"/>
        <v>3062.5</v>
      </c>
      <c r="O23" s="91"/>
      <c r="P23" s="40">
        <f t="shared" si="2"/>
        <v>9187.5</v>
      </c>
      <c r="R23" s="73"/>
    </row>
    <row r="24" spans="1:18" ht="19.5" customHeight="1">
      <c r="A24" s="41" t="s">
        <v>8</v>
      </c>
      <c r="B24" s="42">
        <v>1</v>
      </c>
      <c r="C24" s="43">
        <v>5751</v>
      </c>
      <c r="D24" s="43">
        <v>6125</v>
      </c>
      <c r="E24" s="43">
        <f t="shared" si="0"/>
        <v>374</v>
      </c>
      <c r="F24" s="66">
        <f t="shared" si="1"/>
        <v>0.061061224489795916</v>
      </c>
      <c r="G24" s="43">
        <v>3000</v>
      </c>
      <c r="H24" s="43"/>
      <c r="I24" s="43"/>
      <c r="J24" s="43"/>
      <c r="K24" s="43"/>
      <c r="L24" s="43"/>
      <c r="M24" s="43">
        <f t="shared" si="3"/>
        <v>9125</v>
      </c>
      <c r="N24" s="43">
        <f t="shared" si="4"/>
        <v>3062.5</v>
      </c>
      <c r="O24" s="93"/>
      <c r="P24" s="44">
        <f t="shared" si="2"/>
        <v>12187.5</v>
      </c>
      <c r="R24" s="73"/>
    </row>
    <row r="25" spans="1:18" ht="19.5" customHeight="1">
      <c r="A25" s="37" t="s">
        <v>14</v>
      </c>
      <c r="B25" s="38">
        <v>1</v>
      </c>
      <c r="C25" s="39">
        <v>6177</v>
      </c>
      <c r="D25" s="39">
        <v>6578</v>
      </c>
      <c r="E25" s="39">
        <f t="shared" si="0"/>
        <v>401</v>
      </c>
      <c r="F25" s="63">
        <f t="shared" si="1"/>
        <v>0.060960778352082697</v>
      </c>
      <c r="G25" s="39"/>
      <c r="H25" s="39"/>
      <c r="I25" s="39"/>
      <c r="J25" s="39"/>
      <c r="K25" s="39"/>
      <c r="L25" s="39"/>
      <c r="M25" s="39">
        <f t="shared" si="3"/>
        <v>6578</v>
      </c>
      <c r="N25" s="39">
        <f t="shared" si="4"/>
        <v>3289</v>
      </c>
      <c r="O25" s="91"/>
      <c r="P25" s="40">
        <f t="shared" si="2"/>
        <v>9867</v>
      </c>
      <c r="R25" s="73"/>
    </row>
    <row r="26" spans="1:18" ht="19.5" customHeight="1">
      <c r="A26" s="10" t="s">
        <v>15</v>
      </c>
      <c r="B26" s="11">
        <v>1</v>
      </c>
      <c r="C26" s="12">
        <v>6177</v>
      </c>
      <c r="D26" s="12">
        <v>6578</v>
      </c>
      <c r="E26" s="12">
        <f t="shared" si="0"/>
        <v>401</v>
      </c>
      <c r="F26" s="65">
        <f t="shared" si="1"/>
        <v>0.060960778352082697</v>
      </c>
      <c r="G26" s="12">
        <v>3000</v>
      </c>
      <c r="H26" s="12"/>
      <c r="I26" s="12"/>
      <c r="J26" s="12"/>
      <c r="K26" s="12"/>
      <c r="L26" s="12"/>
      <c r="M26" s="12">
        <f t="shared" si="3"/>
        <v>9578</v>
      </c>
      <c r="N26" s="12">
        <f t="shared" si="4"/>
        <v>3289</v>
      </c>
      <c r="O26" s="92"/>
      <c r="P26" s="13">
        <f t="shared" si="2"/>
        <v>12867</v>
      </c>
      <c r="R26" s="73"/>
    </row>
    <row r="27" spans="1:18" ht="19.5" customHeight="1">
      <c r="A27" s="10" t="s">
        <v>59</v>
      </c>
      <c r="B27" s="11">
        <v>1</v>
      </c>
      <c r="C27" s="12">
        <v>6177</v>
      </c>
      <c r="D27" s="12">
        <v>6578</v>
      </c>
      <c r="E27" s="12">
        <f t="shared" si="0"/>
        <v>401</v>
      </c>
      <c r="F27" s="65">
        <f t="shared" si="1"/>
        <v>0.060960778352082697</v>
      </c>
      <c r="G27" s="12">
        <v>3000</v>
      </c>
      <c r="H27" s="12">
        <v>1000</v>
      </c>
      <c r="I27" s="12"/>
      <c r="J27" s="12"/>
      <c r="K27" s="12"/>
      <c r="L27" s="12"/>
      <c r="M27" s="12">
        <f t="shared" si="3"/>
        <v>10578</v>
      </c>
      <c r="N27" s="12">
        <f t="shared" si="4"/>
        <v>3289</v>
      </c>
      <c r="O27" s="92"/>
      <c r="P27" s="13">
        <f t="shared" si="2"/>
        <v>13867</v>
      </c>
      <c r="R27" s="73"/>
    </row>
    <row r="28" spans="1:18" ht="19.5" customHeight="1">
      <c r="A28" s="41" t="s">
        <v>60</v>
      </c>
      <c r="B28" s="42">
        <v>1</v>
      </c>
      <c r="C28" s="43">
        <v>6177</v>
      </c>
      <c r="D28" s="43">
        <v>6578</v>
      </c>
      <c r="E28" s="43">
        <f t="shared" si="0"/>
        <v>401</v>
      </c>
      <c r="F28" s="66">
        <f t="shared" si="1"/>
        <v>0.060960778352082697</v>
      </c>
      <c r="G28" s="43">
        <v>3000</v>
      </c>
      <c r="H28" s="43"/>
      <c r="I28" s="43">
        <v>500</v>
      </c>
      <c r="J28" s="43"/>
      <c r="K28" s="43"/>
      <c r="L28" s="43"/>
      <c r="M28" s="43">
        <f t="shared" si="3"/>
        <v>10078</v>
      </c>
      <c r="N28" s="43">
        <f t="shared" si="4"/>
        <v>3289</v>
      </c>
      <c r="O28" s="93"/>
      <c r="P28" s="44">
        <f t="shared" si="2"/>
        <v>13367</v>
      </c>
      <c r="R28" s="73"/>
    </row>
    <row r="29" spans="1:18" ht="19.5" customHeight="1">
      <c r="A29" s="37" t="s">
        <v>41</v>
      </c>
      <c r="B29" s="38">
        <v>1</v>
      </c>
      <c r="C29" s="39">
        <v>6177</v>
      </c>
      <c r="D29" s="39">
        <v>6578</v>
      </c>
      <c r="E29" s="39">
        <f t="shared" si="0"/>
        <v>401</v>
      </c>
      <c r="F29" s="63">
        <f t="shared" si="1"/>
        <v>0.060960778352082697</v>
      </c>
      <c r="G29" s="39">
        <v>7000</v>
      </c>
      <c r="H29" s="39"/>
      <c r="I29" s="39"/>
      <c r="J29" s="39"/>
      <c r="K29" s="39"/>
      <c r="L29" s="39"/>
      <c r="M29" s="39">
        <f t="shared" si="3"/>
        <v>13578</v>
      </c>
      <c r="N29" s="39">
        <f t="shared" si="4"/>
        <v>3289</v>
      </c>
      <c r="O29" s="91"/>
      <c r="P29" s="40">
        <f t="shared" si="2"/>
        <v>16867</v>
      </c>
      <c r="R29" s="73"/>
    </row>
    <row r="30" spans="1:18" ht="19.5" customHeight="1">
      <c r="A30" s="10" t="s">
        <v>61</v>
      </c>
      <c r="B30" s="11">
        <v>1</v>
      </c>
      <c r="C30" s="12">
        <v>6177</v>
      </c>
      <c r="D30" s="12">
        <v>6578</v>
      </c>
      <c r="E30" s="12">
        <f t="shared" si="0"/>
        <v>401</v>
      </c>
      <c r="F30" s="65">
        <f t="shared" si="1"/>
        <v>0.060960778352082697</v>
      </c>
      <c r="G30" s="12">
        <v>7000</v>
      </c>
      <c r="H30" s="12">
        <v>1000</v>
      </c>
      <c r="I30" s="12"/>
      <c r="J30" s="12"/>
      <c r="K30" s="12"/>
      <c r="L30" s="12"/>
      <c r="M30" s="12">
        <f t="shared" si="3"/>
        <v>14578</v>
      </c>
      <c r="N30" s="12">
        <f t="shared" si="4"/>
        <v>3289</v>
      </c>
      <c r="O30" s="92"/>
      <c r="P30" s="13">
        <f t="shared" si="2"/>
        <v>17867</v>
      </c>
      <c r="R30" s="73"/>
    </row>
    <row r="31" spans="1:18" ht="19.5" customHeight="1">
      <c r="A31" s="41" t="s">
        <v>62</v>
      </c>
      <c r="B31" s="42">
        <v>1</v>
      </c>
      <c r="C31" s="43">
        <v>6177</v>
      </c>
      <c r="D31" s="43">
        <v>6578</v>
      </c>
      <c r="E31" s="43">
        <f t="shared" si="0"/>
        <v>401</v>
      </c>
      <c r="F31" s="66">
        <f t="shared" si="1"/>
        <v>0.060960778352082697</v>
      </c>
      <c r="G31" s="43">
        <v>7000</v>
      </c>
      <c r="H31" s="43"/>
      <c r="I31" s="43">
        <v>500</v>
      </c>
      <c r="J31" s="43"/>
      <c r="K31" s="43"/>
      <c r="L31" s="43"/>
      <c r="M31" s="43">
        <f t="shared" si="3"/>
        <v>14078</v>
      </c>
      <c r="N31" s="43">
        <f t="shared" si="4"/>
        <v>3289</v>
      </c>
      <c r="O31" s="93"/>
      <c r="P31" s="44">
        <f t="shared" si="2"/>
        <v>17367</v>
      </c>
      <c r="R31" s="73"/>
    </row>
    <row r="32" spans="1:18" ht="19.5" customHeight="1">
      <c r="A32" s="37" t="s">
        <v>11</v>
      </c>
      <c r="B32" s="38">
        <v>1</v>
      </c>
      <c r="C32" s="39">
        <v>6816</v>
      </c>
      <c r="D32" s="39">
        <v>7259</v>
      </c>
      <c r="E32" s="39">
        <f t="shared" si="0"/>
        <v>443</v>
      </c>
      <c r="F32" s="63">
        <f t="shared" si="1"/>
        <v>0.06102768976443036</v>
      </c>
      <c r="G32" s="39">
        <v>3000</v>
      </c>
      <c r="H32" s="39"/>
      <c r="I32" s="39"/>
      <c r="J32" s="39"/>
      <c r="K32" s="39"/>
      <c r="L32" s="39"/>
      <c r="M32" s="39">
        <f t="shared" si="3"/>
        <v>10259</v>
      </c>
      <c r="N32" s="39">
        <f t="shared" si="4"/>
        <v>3629.5</v>
      </c>
      <c r="O32" s="91"/>
      <c r="P32" s="40">
        <f t="shared" si="2"/>
        <v>13888.5</v>
      </c>
      <c r="R32" s="73"/>
    </row>
    <row r="33" spans="1:18" ht="19.5" customHeight="1">
      <c r="A33" s="10" t="s">
        <v>63</v>
      </c>
      <c r="B33" s="11">
        <v>1</v>
      </c>
      <c r="C33" s="12">
        <v>6816</v>
      </c>
      <c r="D33" s="12">
        <v>7259</v>
      </c>
      <c r="E33" s="12">
        <f t="shared" si="0"/>
        <v>443</v>
      </c>
      <c r="F33" s="65">
        <f t="shared" si="1"/>
        <v>0.06102768976443036</v>
      </c>
      <c r="G33" s="12">
        <v>3000</v>
      </c>
      <c r="H33" s="12">
        <v>1000</v>
      </c>
      <c r="I33" s="12"/>
      <c r="J33" s="12"/>
      <c r="K33" s="12"/>
      <c r="L33" s="12"/>
      <c r="M33" s="12">
        <f t="shared" si="3"/>
        <v>11259</v>
      </c>
      <c r="N33" s="12">
        <f t="shared" si="4"/>
        <v>3629.5</v>
      </c>
      <c r="O33" s="92"/>
      <c r="P33" s="13">
        <f t="shared" si="2"/>
        <v>14888.5</v>
      </c>
      <c r="R33" s="73"/>
    </row>
    <row r="34" spans="1:18" ht="19.5" customHeight="1">
      <c r="A34" s="41" t="s">
        <v>64</v>
      </c>
      <c r="B34" s="42">
        <v>1</v>
      </c>
      <c r="C34" s="43">
        <v>6816</v>
      </c>
      <c r="D34" s="43">
        <v>7259</v>
      </c>
      <c r="E34" s="43">
        <f t="shared" si="0"/>
        <v>443</v>
      </c>
      <c r="F34" s="66">
        <f t="shared" si="1"/>
        <v>0.06102768976443036</v>
      </c>
      <c r="G34" s="43">
        <v>3000</v>
      </c>
      <c r="H34" s="43"/>
      <c r="I34" s="43">
        <v>500</v>
      </c>
      <c r="J34" s="43"/>
      <c r="K34" s="43"/>
      <c r="L34" s="43"/>
      <c r="M34" s="43">
        <f t="shared" si="3"/>
        <v>10759</v>
      </c>
      <c r="N34" s="43">
        <f t="shared" si="4"/>
        <v>3629.5</v>
      </c>
      <c r="O34" s="93"/>
      <c r="P34" s="44">
        <f t="shared" si="2"/>
        <v>14388.5</v>
      </c>
      <c r="R34" s="73"/>
    </row>
    <row r="35" spans="1:18" ht="19.5" customHeight="1">
      <c r="A35" s="37" t="s">
        <v>26</v>
      </c>
      <c r="B35" s="38">
        <v>1</v>
      </c>
      <c r="C35" s="39">
        <v>6816</v>
      </c>
      <c r="D35" s="39">
        <v>7259</v>
      </c>
      <c r="E35" s="39">
        <f t="shared" si="0"/>
        <v>443</v>
      </c>
      <c r="F35" s="63">
        <f t="shared" si="1"/>
        <v>0.06102768976443036</v>
      </c>
      <c r="G35" s="39">
        <v>7000</v>
      </c>
      <c r="H35" s="39"/>
      <c r="I35" s="39"/>
      <c r="J35" s="39"/>
      <c r="K35" s="39"/>
      <c r="L35" s="39"/>
      <c r="M35" s="39">
        <f t="shared" si="3"/>
        <v>14259</v>
      </c>
      <c r="N35" s="39">
        <f t="shared" si="4"/>
        <v>3629.5</v>
      </c>
      <c r="O35" s="91"/>
      <c r="P35" s="40">
        <f t="shared" si="2"/>
        <v>17888.5</v>
      </c>
      <c r="R35" s="73"/>
    </row>
    <row r="36" spans="1:18" ht="19.5" customHeight="1">
      <c r="A36" s="10" t="s">
        <v>65</v>
      </c>
      <c r="B36" s="11">
        <v>1</v>
      </c>
      <c r="C36" s="12">
        <v>6816</v>
      </c>
      <c r="D36" s="12">
        <v>7259</v>
      </c>
      <c r="E36" s="12">
        <f t="shared" si="0"/>
        <v>443</v>
      </c>
      <c r="F36" s="65">
        <f t="shared" si="1"/>
        <v>0.06102768976443036</v>
      </c>
      <c r="G36" s="12">
        <v>7000</v>
      </c>
      <c r="H36" s="12">
        <v>1000</v>
      </c>
      <c r="I36" s="12"/>
      <c r="J36" s="12"/>
      <c r="K36" s="12"/>
      <c r="L36" s="12"/>
      <c r="M36" s="12">
        <f t="shared" si="3"/>
        <v>15259</v>
      </c>
      <c r="N36" s="12">
        <f t="shared" si="4"/>
        <v>3629.5</v>
      </c>
      <c r="O36" s="92"/>
      <c r="P36" s="13">
        <f t="shared" si="2"/>
        <v>18888.5</v>
      </c>
      <c r="R36" s="73"/>
    </row>
    <row r="37" spans="1:18" ht="19.5" customHeight="1">
      <c r="A37" s="41" t="s">
        <v>66</v>
      </c>
      <c r="B37" s="42">
        <v>1</v>
      </c>
      <c r="C37" s="43">
        <v>6816</v>
      </c>
      <c r="D37" s="43">
        <v>7259</v>
      </c>
      <c r="E37" s="43">
        <f t="shared" si="0"/>
        <v>443</v>
      </c>
      <c r="F37" s="66">
        <f t="shared" si="1"/>
        <v>0.06102768976443036</v>
      </c>
      <c r="G37" s="43">
        <v>7000</v>
      </c>
      <c r="H37" s="43"/>
      <c r="I37" s="43">
        <v>500</v>
      </c>
      <c r="J37" s="43"/>
      <c r="K37" s="43"/>
      <c r="L37" s="43"/>
      <c r="M37" s="43">
        <f t="shared" si="3"/>
        <v>14759</v>
      </c>
      <c r="N37" s="43">
        <f t="shared" si="4"/>
        <v>3629.5</v>
      </c>
      <c r="O37" s="93"/>
      <c r="P37" s="44">
        <f t="shared" si="2"/>
        <v>18388.5</v>
      </c>
      <c r="R37" s="73"/>
    </row>
    <row r="38" spans="1:16" ht="19.5" customHeight="1">
      <c r="A38" s="37" t="s">
        <v>27</v>
      </c>
      <c r="B38" s="38">
        <v>1</v>
      </c>
      <c r="C38" s="39">
        <v>11768</v>
      </c>
      <c r="D38" s="39">
        <v>12486</v>
      </c>
      <c r="E38" s="39">
        <f t="shared" si="0"/>
        <v>718</v>
      </c>
      <c r="F38" s="63">
        <f t="shared" si="1"/>
        <v>0.05750440493352555</v>
      </c>
      <c r="G38" s="39">
        <v>3000</v>
      </c>
      <c r="H38" s="39"/>
      <c r="I38" s="39"/>
      <c r="J38" s="39"/>
      <c r="K38" s="39"/>
      <c r="L38" s="39"/>
      <c r="M38" s="39">
        <f t="shared" si="3"/>
        <v>15486</v>
      </c>
      <c r="N38" s="39">
        <f t="shared" si="4"/>
        <v>6243</v>
      </c>
      <c r="O38" s="91"/>
      <c r="P38" s="40">
        <f t="shared" si="2"/>
        <v>21729</v>
      </c>
    </row>
    <row r="39" spans="1:16" ht="19.5" customHeight="1">
      <c r="A39" s="10" t="s">
        <v>67</v>
      </c>
      <c r="B39" s="11">
        <v>1</v>
      </c>
      <c r="C39" s="12">
        <v>11768</v>
      </c>
      <c r="D39" s="12">
        <v>12486</v>
      </c>
      <c r="E39" s="12">
        <f t="shared" si="0"/>
        <v>718</v>
      </c>
      <c r="F39" s="65">
        <f t="shared" si="1"/>
        <v>0.05750440493352555</v>
      </c>
      <c r="G39" s="12">
        <v>3000</v>
      </c>
      <c r="H39" s="12">
        <v>1000</v>
      </c>
      <c r="I39" s="12"/>
      <c r="J39" s="12"/>
      <c r="K39" s="12"/>
      <c r="L39" s="12"/>
      <c r="M39" s="12">
        <f t="shared" si="3"/>
        <v>16486</v>
      </c>
      <c r="N39" s="12">
        <f t="shared" si="4"/>
        <v>6243</v>
      </c>
      <c r="O39" s="92"/>
      <c r="P39" s="13">
        <f t="shared" si="2"/>
        <v>22729</v>
      </c>
    </row>
    <row r="40" spans="1:16" ht="19.5" customHeight="1">
      <c r="A40" s="41" t="s">
        <v>68</v>
      </c>
      <c r="B40" s="42">
        <v>1</v>
      </c>
      <c r="C40" s="43">
        <v>11768</v>
      </c>
      <c r="D40" s="43">
        <v>12486</v>
      </c>
      <c r="E40" s="43">
        <f t="shared" si="0"/>
        <v>718</v>
      </c>
      <c r="F40" s="66">
        <f t="shared" si="1"/>
        <v>0.05750440493352555</v>
      </c>
      <c r="G40" s="43">
        <v>3000</v>
      </c>
      <c r="H40" s="43"/>
      <c r="I40" s="43">
        <v>500</v>
      </c>
      <c r="J40" s="43"/>
      <c r="K40" s="43"/>
      <c r="L40" s="43"/>
      <c r="M40" s="43">
        <f t="shared" si="3"/>
        <v>15986</v>
      </c>
      <c r="N40" s="43">
        <f t="shared" si="4"/>
        <v>6243</v>
      </c>
      <c r="O40" s="93"/>
      <c r="P40" s="44">
        <f t="shared" si="2"/>
        <v>22229</v>
      </c>
    </row>
    <row r="41" spans="1:16" ht="19.5" customHeight="1">
      <c r="A41" s="37" t="s">
        <v>28</v>
      </c>
      <c r="B41" s="38">
        <v>1</v>
      </c>
      <c r="C41" s="39">
        <v>11768</v>
      </c>
      <c r="D41" s="39">
        <v>12486</v>
      </c>
      <c r="E41" s="39">
        <f t="shared" si="0"/>
        <v>718</v>
      </c>
      <c r="F41" s="63">
        <f t="shared" si="1"/>
        <v>0.05750440493352555</v>
      </c>
      <c r="G41" s="39">
        <v>7000</v>
      </c>
      <c r="H41" s="39"/>
      <c r="I41" s="39"/>
      <c r="J41" s="39"/>
      <c r="K41" s="39"/>
      <c r="L41" s="39"/>
      <c r="M41" s="39">
        <f t="shared" si="3"/>
        <v>19486</v>
      </c>
      <c r="N41" s="39">
        <f t="shared" si="4"/>
        <v>6243</v>
      </c>
      <c r="O41" s="91"/>
      <c r="P41" s="40">
        <f t="shared" si="2"/>
        <v>25729</v>
      </c>
    </row>
    <row r="42" spans="1:16" ht="19.5" customHeight="1">
      <c r="A42" s="10" t="s">
        <v>69</v>
      </c>
      <c r="B42" s="11">
        <v>1</v>
      </c>
      <c r="C42" s="12">
        <v>11768</v>
      </c>
      <c r="D42" s="12">
        <v>12486</v>
      </c>
      <c r="E42" s="12">
        <f t="shared" si="0"/>
        <v>718</v>
      </c>
      <c r="F42" s="65">
        <f t="shared" si="1"/>
        <v>0.05750440493352555</v>
      </c>
      <c r="G42" s="12">
        <v>7000</v>
      </c>
      <c r="H42" s="12">
        <v>1000</v>
      </c>
      <c r="I42" s="12"/>
      <c r="J42" s="12"/>
      <c r="K42" s="12"/>
      <c r="L42" s="12"/>
      <c r="M42" s="12">
        <f t="shared" si="3"/>
        <v>20486</v>
      </c>
      <c r="N42" s="12">
        <f t="shared" si="4"/>
        <v>6243</v>
      </c>
      <c r="O42" s="92"/>
      <c r="P42" s="13">
        <f t="shared" si="2"/>
        <v>26729</v>
      </c>
    </row>
    <row r="43" spans="1:16" ht="19.5" customHeight="1" thickBot="1">
      <c r="A43" s="6" t="s">
        <v>70</v>
      </c>
      <c r="B43" s="7">
        <v>1</v>
      </c>
      <c r="C43" s="8">
        <v>11768</v>
      </c>
      <c r="D43" s="8">
        <v>12486</v>
      </c>
      <c r="E43" s="8">
        <f t="shared" si="0"/>
        <v>718</v>
      </c>
      <c r="F43" s="67">
        <f t="shared" si="1"/>
        <v>0.05750440493352555</v>
      </c>
      <c r="G43" s="8">
        <v>7000</v>
      </c>
      <c r="H43" s="8"/>
      <c r="I43" s="8">
        <v>500</v>
      </c>
      <c r="J43" s="8"/>
      <c r="K43" s="8"/>
      <c r="L43" s="8"/>
      <c r="M43" s="8">
        <f t="shared" si="3"/>
        <v>19986</v>
      </c>
      <c r="N43" s="8">
        <f t="shared" si="4"/>
        <v>6243</v>
      </c>
      <c r="O43" s="94"/>
      <c r="P43" s="9">
        <f t="shared" si="2"/>
        <v>26229</v>
      </c>
    </row>
    <row r="44" spans="1:16" ht="21.75" customHeight="1" thickBot="1">
      <c r="A44" s="125" t="s">
        <v>29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6"/>
    </row>
    <row r="45" spans="1:16" ht="19.5" customHeight="1">
      <c r="A45" s="2" t="s">
        <v>13</v>
      </c>
      <c r="B45" s="3">
        <v>1</v>
      </c>
      <c r="C45" s="4">
        <v>7975</v>
      </c>
      <c r="D45" s="4">
        <v>8493</v>
      </c>
      <c r="E45" s="4">
        <f aca="true" t="shared" si="5" ref="E45:E58">D45-C45</f>
        <v>518</v>
      </c>
      <c r="F45" s="62">
        <f>E45/D45</f>
        <v>0.060991404686212176</v>
      </c>
      <c r="G45" s="4"/>
      <c r="H45" s="4"/>
      <c r="I45" s="4"/>
      <c r="J45" s="4"/>
      <c r="K45" s="4"/>
      <c r="L45" s="4"/>
      <c r="M45" s="4">
        <f>D45+G45+H45+I45</f>
        <v>8493</v>
      </c>
      <c r="N45" s="4">
        <f>D45*0.5</f>
        <v>4246.5</v>
      </c>
      <c r="O45" s="95"/>
      <c r="P45" s="5">
        <f>M45+N45</f>
        <v>12739.5</v>
      </c>
    </row>
    <row r="46" spans="1:16" ht="19.5" customHeight="1">
      <c r="A46" s="41" t="s">
        <v>42</v>
      </c>
      <c r="B46" s="42">
        <v>1</v>
      </c>
      <c r="C46" s="43">
        <v>5538</v>
      </c>
      <c r="D46" s="43">
        <v>5898</v>
      </c>
      <c r="E46" s="43">
        <f t="shared" si="5"/>
        <v>360</v>
      </c>
      <c r="F46" s="66">
        <f>E46/D46</f>
        <v>0.061037639877924724</v>
      </c>
      <c r="G46" s="43"/>
      <c r="H46" s="43"/>
      <c r="I46" s="43"/>
      <c r="J46" s="43"/>
      <c r="K46" s="43"/>
      <c r="L46" s="43"/>
      <c r="M46" s="43">
        <f aca="true" t="shared" si="6" ref="M46:M58">D46+G46+H46+I46</f>
        <v>5898</v>
      </c>
      <c r="N46" s="43">
        <f aca="true" t="shared" si="7" ref="N46:N58">D46*0.5</f>
        <v>2949</v>
      </c>
      <c r="O46" s="93"/>
      <c r="P46" s="44">
        <f>M46+N46</f>
        <v>8847</v>
      </c>
    </row>
    <row r="47" spans="1:16" ht="19.5" customHeight="1">
      <c r="A47" s="37" t="s">
        <v>37</v>
      </c>
      <c r="B47" s="38">
        <v>1</v>
      </c>
      <c r="C47" s="39">
        <v>5538</v>
      </c>
      <c r="D47" s="39">
        <v>5898</v>
      </c>
      <c r="E47" s="39">
        <f t="shared" si="5"/>
        <v>360</v>
      </c>
      <c r="F47" s="63">
        <f>E47/D47</f>
        <v>0.061037639877924724</v>
      </c>
      <c r="G47" s="39"/>
      <c r="H47" s="39"/>
      <c r="I47" s="39"/>
      <c r="J47" s="39"/>
      <c r="K47" s="39"/>
      <c r="L47" s="39"/>
      <c r="M47" s="39">
        <f t="shared" si="6"/>
        <v>5898</v>
      </c>
      <c r="N47" s="39">
        <f t="shared" si="7"/>
        <v>2949</v>
      </c>
      <c r="O47" s="91"/>
      <c r="P47" s="40">
        <f aca="true" t="shared" si="8" ref="P47:P57">M47+N47</f>
        <v>8847</v>
      </c>
    </row>
    <row r="48" spans="1:16" ht="19.5" customHeight="1">
      <c r="A48" s="10" t="s">
        <v>38</v>
      </c>
      <c r="B48" s="11">
        <v>1</v>
      </c>
      <c r="C48" s="12">
        <v>6092</v>
      </c>
      <c r="D48" s="12">
        <v>6488</v>
      </c>
      <c r="E48" s="12">
        <f t="shared" si="5"/>
        <v>396</v>
      </c>
      <c r="F48" s="65">
        <f aca="true" t="shared" si="9" ref="F48:F58">E48/D48</f>
        <v>0.06103575832305795</v>
      </c>
      <c r="G48" s="12"/>
      <c r="H48" s="12"/>
      <c r="I48" s="12"/>
      <c r="J48" s="12"/>
      <c r="K48" s="12"/>
      <c r="L48" s="12"/>
      <c r="M48" s="12">
        <f t="shared" si="6"/>
        <v>6488</v>
      </c>
      <c r="N48" s="12">
        <f t="shared" si="7"/>
        <v>3244</v>
      </c>
      <c r="O48" s="92"/>
      <c r="P48" s="13">
        <f t="shared" si="8"/>
        <v>9732</v>
      </c>
    </row>
    <row r="49" spans="1:16" ht="19.5" customHeight="1">
      <c r="A49" s="41" t="s">
        <v>39</v>
      </c>
      <c r="B49" s="42">
        <v>1</v>
      </c>
      <c r="C49" s="43">
        <v>6890</v>
      </c>
      <c r="D49" s="43">
        <v>7373</v>
      </c>
      <c r="E49" s="43">
        <f t="shared" si="5"/>
        <v>483</v>
      </c>
      <c r="F49" s="66">
        <f t="shared" si="9"/>
        <v>0.06550929065509291</v>
      </c>
      <c r="G49" s="43"/>
      <c r="H49" s="43"/>
      <c r="I49" s="43"/>
      <c r="J49" s="43"/>
      <c r="K49" s="43"/>
      <c r="L49" s="43"/>
      <c r="M49" s="43">
        <f t="shared" si="6"/>
        <v>7373</v>
      </c>
      <c r="N49" s="43">
        <f t="shared" si="7"/>
        <v>3686.5</v>
      </c>
      <c r="O49" s="93"/>
      <c r="P49" s="44">
        <f t="shared" si="8"/>
        <v>11059.5</v>
      </c>
    </row>
    <row r="50" spans="1:16" ht="19.5" customHeight="1">
      <c r="A50" s="49" t="s">
        <v>16</v>
      </c>
      <c r="B50" s="50">
        <v>1</v>
      </c>
      <c r="C50" s="51">
        <v>6092</v>
      </c>
      <c r="D50" s="51">
        <v>6488</v>
      </c>
      <c r="E50" s="52">
        <f t="shared" si="5"/>
        <v>396</v>
      </c>
      <c r="F50" s="68">
        <f t="shared" si="9"/>
        <v>0.06103575832305795</v>
      </c>
      <c r="G50" s="51"/>
      <c r="H50" s="51"/>
      <c r="I50" s="51"/>
      <c r="J50" s="51"/>
      <c r="K50" s="51"/>
      <c r="L50" s="51"/>
      <c r="M50" s="51">
        <f t="shared" si="6"/>
        <v>6488</v>
      </c>
      <c r="N50" s="51">
        <f t="shared" si="7"/>
        <v>3244</v>
      </c>
      <c r="O50" s="96"/>
      <c r="P50" s="53">
        <f t="shared" si="8"/>
        <v>9732</v>
      </c>
    </row>
    <row r="51" spans="1:16" ht="19.5" customHeight="1">
      <c r="A51" s="49" t="s">
        <v>19</v>
      </c>
      <c r="B51" s="50">
        <v>1</v>
      </c>
      <c r="C51" s="51">
        <v>5512</v>
      </c>
      <c r="D51" s="51">
        <v>5871</v>
      </c>
      <c r="E51" s="52">
        <f t="shared" si="5"/>
        <v>359</v>
      </c>
      <c r="F51" s="68">
        <f t="shared" si="9"/>
        <v>0.06114801567024357</v>
      </c>
      <c r="G51" s="51"/>
      <c r="H51" s="51"/>
      <c r="I51" s="51"/>
      <c r="J51" s="51"/>
      <c r="K51" s="51"/>
      <c r="L51" s="51"/>
      <c r="M51" s="51">
        <f t="shared" si="6"/>
        <v>5871</v>
      </c>
      <c r="N51" s="51">
        <f t="shared" si="7"/>
        <v>2935.5</v>
      </c>
      <c r="O51" s="96"/>
      <c r="P51" s="53">
        <f t="shared" si="8"/>
        <v>8806.5</v>
      </c>
    </row>
    <row r="52" spans="1:16" ht="19.5" customHeight="1">
      <c r="A52" s="37" t="s">
        <v>18</v>
      </c>
      <c r="B52" s="38">
        <v>1</v>
      </c>
      <c r="C52" s="39">
        <v>5538</v>
      </c>
      <c r="D52" s="39">
        <v>5898</v>
      </c>
      <c r="E52" s="39">
        <f t="shared" si="5"/>
        <v>360</v>
      </c>
      <c r="F52" s="63">
        <f t="shared" si="9"/>
        <v>0.061037639877924724</v>
      </c>
      <c r="G52" s="39"/>
      <c r="H52" s="39"/>
      <c r="I52" s="39"/>
      <c r="J52" s="39"/>
      <c r="K52" s="39"/>
      <c r="L52" s="39"/>
      <c r="M52" s="39">
        <f t="shared" si="6"/>
        <v>5898</v>
      </c>
      <c r="N52" s="39">
        <f t="shared" si="7"/>
        <v>2949</v>
      </c>
      <c r="O52" s="91"/>
      <c r="P52" s="40">
        <f t="shared" si="8"/>
        <v>8847</v>
      </c>
    </row>
    <row r="53" spans="1:16" ht="19.5" customHeight="1">
      <c r="A53" s="10" t="s">
        <v>24</v>
      </c>
      <c r="B53" s="11">
        <v>1</v>
      </c>
      <c r="C53" s="12">
        <v>6092</v>
      </c>
      <c r="D53" s="12">
        <v>6488</v>
      </c>
      <c r="E53" s="12">
        <f t="shared" si="5"/>
        <v>396</v>
      </c>
      <c r="F53" s="65">
        <f t="shared" si="9"/>
        <v>0.06103575832305795</v>
      </c>
      <c r="G53" s="12"/>
      <c r="H53" s="12"/>
      <c r="I53" s="12"/>
      <c r="J53" s="12"/>
      <c r="K53" s="12"/>
      <c r="L53" s="12"/>
      <c r="M53" s="12">
        <f t="shared" si="6"/>
        <v>6488</v>
      </c>
      <c r="N53" s="12">
        <f t="shared" si="7"/>
        <v>3244</v>
      </c>
      <c r="O53" s="92"/>
      <c r="P53" s="13">
        <f t="shared" si="8"/>
        <v>9732</v>
      </c>
    </row>
    <row r="54" spans="1:16" ht="19.5" customHeight="1">
      <c r="A54" s="41" t="s">
        <v>23</v>
      </c>
      <c r="B54" s="42">
        <v>1</v>
      </c>
      <c r="C54" s="43">
        <v>6890</v>
      </c>
      <c r="D54" s="43">
        <v>7373</v>
      </c>
      <c r="E54" s="43">
        <f t="shared" si="5"/>
        <v>483</v>
      </c>
      <c r="F54" s="66">
        <f t="shared" si="9"/>
        <v>0.06550929065509291</v>
      </c>
      <c r="G54" s="43"/>
      <c r="H54" s="43"/>
      <c r="I54" s="43"/>
      <c r="J54" s="43"/>
      <c r="K54" s="43"/>
      <c r="L54" s="43"/>
      <c r="M54" s="43">
        <f t="shared" si="6"/>
        <v>7373</v>
      </c>
      <c r="N54" s="43">
        <f t="shared" si="7"/>
        <v>3686.5</v>
      </c>
      <c r="O54" s="93"/>
      <c r="P54" s="44">
        <f t="shared" si="8"/>
        <v>11059.5</v>
      </c>
    </row>
    <row r="55" spans="1:16" ht="19.5" customHeight="1">
      <c r="A55" s="37" t="s">
        <v>17</v>
      </c>
      <c r="B55" s="38">
        <v>1</v>
      </c>
      <c r="C55" s="39">
        <v>4770</v>
      </c>
      <c r="D55" s="39">
        <v>5105</v>
      </c>
      <c r="E55" s="39">
        <f t="shared" si="5"/>
        <v>335</v>
      </c>
      <c r="F55" s="120">
        <f t="shared" si="9"/>
        <v>0.06562193927522038</v>
      </c>
      <c r="G55" s="39"/>
      <c r="H55" s="39"/>
      <c r="I55" s="39"/>
      <c r="J55" s="39"/>
      <c r="K55" s="39"/>
      <c r="L55" s="39"/>
      <c r="M55" s="39">
        <f t="shared" si="6"/>
        <v>5105</v>
      </c>
      <c r="N55" s="39">
        <f t="shared" si="7"/>
        <v>2552.5</v>
      </c>
      <c r="O55" s="91"/>
      <c r="P55" s="40">
        <f t="shared" si="8"/>
        <v>7657.5</v>
      </c>
    </row>
    <row r="56" spans="1:16" s="112" customFormat="1" ht="19.5" customHeight="1">
      <c r="A56" s="107" t="s">
        <v>22</v>
      </c>
      <c r="B56" s="108">
        <v>1</v>
      </c>
      <c r="C56" s="109">
        <v>4960</v>
      </c>
      <c r="D56" s="109">
        <v>5258</v>
      </c>
      <c r="E56" s="109">
        <f t="shared" si="5"/>
        <v>298</v>
      </c>
      <c r="F56" s="119">
        <f t="shared" si="9"/>
        <v>0.056675542031190566</v>
      </c>
      <c r="G56" s="109"/>
      <c r="H56" s="109"/>
      <c r="I56" s="109"/>
      <c r="J56" s="109"/>
      <c r="K56" s="109"/>
      <c r="L56" s="109"/>
      <c r="M56" s="109">
        <f t="shared" si="6"/>
        <v>5258</v>
      </c>
      <c r="N56" s="109">
        <f t="shared" si="7"/>
        <v>2629</v>
      </c>
      <c r="O56" s="110"/>
      <c r="P56" s="111">
        <f t="shared" si="8"/>
        <v>7887</v>
      </c>
    </row>
    <row r="57" spans="1:16" s="112" customFormat="1" ht="19.5" customHeight="1">
      <c r="A57" s="113" t="s">
        <v>21</v>
      </c>
      <c r="B57" s="114">
        <v>1</v>
      </c>
      <c r="C57" s="115">
        <v>5103.9</v>
      </c>
      <c r="D57" s="115">
        <v>5410</v>
      </c>
      <c r="E57" s="115">
        <f t="shared" si="5"/>
        <v>306.10000000000036</v>
      </c>
      <c r="F57" s="116">
        <f t="shared" si="9"/>
        <v>0.05658040665434388</v>
      </c>
      <c r="G57" s="115"/>
      <c r="H57" s="115"/>
      <c r="I57" s="115"/>
      <c r="J57" s="115"/>
      <c r="K57" s="115"/>
      <c r="L57" s="115"/>
      <c r="M57" s="115">
        <f t="shared" si="6"/>
        <v>5410</v>
      </c>
      <c r="N57" s="115">
        <f t="shared" si="7"/>
        <v>2705</v>
      </c>
      <c r="O57" s="117"/>
      <c r="P57" s="118">
        <f t="shared" si="8"/>
        <v>8115</v>
      </c>
    </row>
    <row r="58" spans="1:16" ht="19.5" customHeight="1" thickBot="1">
      <c r="A58" s="69" t="s">
        <v>20</v>
      </c>
      <c r="B58" s="70">
        <v>1</v>
      </c>
      <c r="C58" s="71">
        <v>5512</v>
      </c>
      <c r="D58" s="71">
        <v>5871</v>
      </c>
      <c r="E58" s="20">
        <f t="shared" si="5"/>
        <v>359</v>
      </c>
      <c r="F58" s="64">
        <f t="shared" si="9"/>
        <v>0.06114801567024357</v>
      </c>
      <c r="G58" s="71"/>
      <c r="H58" s="71"/>
      <c r="I58" s="71"/>
      <c r="J58" s="71"/>
      <c r="K58" s="71"/>
      <c r="L58" s="71"/>
      <c r="M58" s="71">
        <f t="shared" si="6"/>
        <v>5871</v>
      </c>
      <c r="N58" s="71">
        <f t="shared" si="7"/>
        <v>2935.5</v>
      </c>
      <c r="O58" s="97"/>
      <c r="P58" s="72">
        <f>M58+N58</f>
        <v>8806.5</v>
      </c>
    </row>
    <row r="59" spans="1:16" ht="30" customHeight="1" thickBot="1">
      <c r="A59" s="128" t="s">
        <v>131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30"/>
    </row>
    <row r="60" spans="1:16" ht="21.75" customHeight="1" thickBot="1">
      <c r="A60" s="125" t="s">
        <v>99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6"/>
    </row>
    <row r="61" spans="1:16" ht="19.5" customHeight="1">
      <c r="A61" s="84" t="s">
        <v>104</v>
      </c>
      <c r="B61" s="76" t="s">
        <v>96</v>
      </c>
      <c r="C61" s="76">
        <v>19703</v>
      </c>
      <c r="D61" s="76">
        <v>20983</v>
      </c>
      <c r="E61" s="76"/>
      <c r="F61" s="77"/>
      <c r="G61" s="86">
        <v>7000</v>
      </c>
      <c r="H61" s="78">
        <v>1000</v>
      </c>
      <c r="I61" s="78"/>
      <c r="J61" s="78"/>
      <c r="K61" s="78"/>
      <c r="L61" s="78"/>
      <c r="M61" s="78">
        <f>D61+G61+H61+I61+J61+K61+L61</f>
        <v>28983</v>
      </c>
      <c r="N61" s="78"/>
      <c r="O61" s="78">
        <f>M61*0.5</f>
        <v>14491.5</v>
      </c>
      <c r="P61" s="79">
        <f>M61+O61</f>
        <v>43474.5</v>
      </c>
    </row>
    <row r="62" spans="1:16" ht="19.5" customHeight="1">
      <c r="A62" s="85" t="s">
        <v>105</v>
      </c>
      <c r="B62" s="80" t="s">
        <v>96</v>
      </c>
      <c r="C62" s="80">
        <v>19703</v>
      </c>
      <c r="D62" s="80">
        <v>20983</v>
      </c>
      <c r="E62" s="80"/>
      <c r="F62" s="81"/>
      <c r="G62" s="87">
        <v>7000</v>
      </c>
      <c r="H62" s="82"/>
      <c r="I62" s="82">
        <v>500</v>
      </c>
      <c r="J62" s="82"/>
      <c r="K62" s="82"/>
      <c r="L62" s="82"/>
      <c r="M62" s="82">
        <f aca="true" t="shared" si="10" ref="M62:M74">D62+G62+H62+I62+J62+K62+L62</f>
        <v>28483</v>
      </c>
      <c r="N62" s="82"/>
      <c r="O62" s="82">
        <f aca="true" t="shared" si="11" ref="O62:O74">M62*0.5</f>
        <v>14241.5</v>
      </c>
      <c r="P62" s="83">
        <f aca="true" t="shared" si="12" ref="P62:P74">M62+O62</f>
        <v>42724.5</v>
      </c>
    </row>
    <row r="63" spans="1:16" ht="19.5" customHeight="1">
      <c r="A63" s="85" t="s">
        <v>105</v>
      </c>
      <c r="B63" s="80" t="s">
        <v>96</v>
      </c>
      <c r="C63" s="80">
        <v>19703</v>
      </c>
      <c r="D63" s="80">
        <v>20983</v>
      </c>
      <c r="E63" s="80"/>
      <c r="F63" s="81"/>
      <c r="G63" s="87">
        <v>7000</v>
      </c>
      <c r="H63" s="82"/>
      <c r="I63" s="82"/>
      <c r="J63" s="82"/>
      <c r="K63" s="82"/>
      <c r="L63" s="82"/>
      <c r="M63" s="82">
        <f t="shared" si="10"/>
        <v>27983</v>
      </c>
      <c r="N63" s="82"/>
      <c r="O63" s="82">
        <f t="shared" si="11"/>
        <v>13991.5</v>
      </c>
      <c r="P63" s="83">
        <f t="shared" si="12"/>
        <v>41974.5</v>
      </c>
    </row>
    <row r="64" spans="1:16" ht="19.5" customHeight="1">
      <c r="A64" s="85" t="s">
        <v>106</v>
      </c>
      <c r="B64" s="80" t="s">
        <v>96</v>
      </c>
      <c r="C64" s="80">
        <v>19703</v>
      </c>
      <c r="D64" s="80">
        <v>20983</v>
      </c>
      <c r="E64" s="80"/>
      <c r="F64" s="81"/>
      <c r="G64" s="87">
        <v>3000</v>
      </c>
      <c r="H64" s="82"/>
      <c r="I64" s="82">
        <v>500</v>
      </c>
      <c r="J64" s="82"/>
      <c r="K64" s="82"/>
      <c r="L64" s="82"/>
      <c r="M64" s="82">
        <f t="shared" si="10"/>
        <v>24483</v>
      </c>
      <c r="N64" s="82"/>
      <c r="O64" s="82">
        <f t="shared" si="11"/>
        <v>12241.5</v>
      </c>
      <c r="P64" s="83">
        <f t="shared" si="12"/>
        <v>36724.5</v>
      </c>
    </row>
    <row r="65" spans="1:16" ht="19.5" customHeight="1">
      <c r="A65" s="85" t="s">
        <v>107</v>
      </c>
      <c r="B65" s="80">
        <v>1</v>
      </c>
      <c r="C65" s="80">
        <v>8360</v>
      </c>
      <c r="D65" s="80">
        <v>8903</v>
      </c>
      <c r="E65" s="80"/>
      <c r="F65" s="81"/>
      <c r="G65" s="87">
        <v>7000</v>
      </c>
      <c r="H65" s="82">
        <v>1000</v>
      </c>
      <c r="I65" s="82"/>
      <c r="J65" s="82">
        <v>5016</v>
      </c>
      <c r="K65" s="82"/>
      <c r="L65" s="82">
        <v>6324</v>
      </c>
      <c r="M65" s="82">
        <f t="shared" si="10"/>
        <v>28243</v>
      </c>
      <c r="N65" s="82"/>
      <c r="O65" s="82">
        <f t="shared" si="11"/>
        <v>14121.5</v>
      </c>
      <c r="P65" s="83">
        <f t="shared" si="12"/>
        <v>42364.5</v>
      </c>
    </row>
    <row r="66" spans="1:16" ht="19.5" customHeight="1">
      <c r="A66" s="85" t="s">
        <v>108</v>
      </c>
      <c r="B66" s="80">
        <v>1</v>
      </c>
      <c r="C66" s="80">
        <v>8360</v>
      </c>
      <c r="D66" s="80">
        <v>8903</v>
      </c>
      <c r="E66" s="80"/>
      <c r="F66" s="81"/>
      <c r="G66" s="87">
        <v>7000</v>
      </c>
      <c r="H66" s="82"/>
      <c r="I66" s="82">
        <v>500</v>
      </c>
      <c r="J66" s="82">
        <v>5016</v>
      </c>
      <c r="K66" s="82">
        <v>5016</v>
      </c>
      <c r="L66" s="82">
        <v>5016</v>
      </c>
      <c r="M66" s="82">
        <f>D66+G66+H66+I66+J66</f>
        <v>21419</v>
      </c>
      <c r="N66" s="82"/>
      <c r="O66" s="82">
        <f t="shared" si="11"/>
        <v>10709.5</v>
      </c>
      <c r="P66" s="83">
        <f t="shared" si="12"/>
        <v>32128.5</v>
      </c>
    </row>
    <row r="67" spans="1:16" ht="19.5" customHeight="1">
      <c r="A67" s="85" t="s">
        <v>109</v>
      </c>
      <c r="B67" s="80">
        <v>1</v>
      </c>
      <c r="C67" s="80">
        <v>8360</v>
      </c>
      <c r="D67" s="80">
        <v>8903</v>
      </c>
      <c r="E67" s="80"/>
      <c r="F67" s="81"/>
      <c r="G67" s="87">
        <v>7000</v>
      </c>
      <c r="H67" s="82"/>
      <c r="I67" s="82"/>
      <c r="J67" s="82">
        <v>5016</v>
      </c>
      <c r="K67" s="82">
        <v>5016</v>
      </c>
      <c r="L67" s="82">
        <v>5016</v>
      </c>
      <c r="M67" s="82">
        <f>D67+G67+H67+I67+J67</f>
        <v>20919</v>
      </c>
      <c r="N67" s="82"/>
      <c r="O67" s="82">
        <f t="shared" si="11"/>
        <v>10459.5</v>
      </c>
      <c r="P67" s="83">
        <f t="shared" si="12"/>
        <v>31378.5</v>
      </c>
    </row>
    <row r="68" spans="1:16" ht="19.5" customHeight="1">
      <c r="A68" s="85" t="s">
        <v>110</v>
      </c>
      <c r="B68" s="80">
        <v>1</v>
      </c>
      <c r="C68" s="80">
        <v>6656</v>
      </c>
      <c r="D68" s="80">
        <v>7089</v>
      </c>
      <c r="E68" s="80"/>
      <c r="F68" s="81"/>
      <c r="G68" s="87">
        <v>7000</v>
      </c>
      <c r="H68" s="82"/>
      <c r="I68" s="82"/>
      <c r="J68" s="82">
        <v>2662.4</v>
      </c>
      <c r="K68" s="82">
        <v>2662.4</v>
      </c>
      <c r="L68" s="82">
        <v>2662.4</v>
      </c>
      <c r="M68" s="82">
        <f>D68+G68+H68+I68+J68</f>
        <v>16751.4</v>
      </c>
      <c r="N68" s="82"/>
      <c r="O68" s="82">
        <f t="shared" si="11"/>
        <v>8375.7</v>
      </c>
      <c r="P68" s="83">
        <f t="shared" si="12"/>
        <v>25127.100000000002</v>
      </c>
    </row>
    <row r="69" spans="1:16" ht="19.5" customHeight="1">
      <c r="A69" s="85" t="s">
        <v>111</v>
      </c>
      <c r="B69" s="80">
        <v>1</v>
      </c>
      <c r="C69" s="80">
        <v>6656</v>
      </c>
      <c r="D69" s="80">
        <v>7089</v>
      </c>
      <c r="E69" s="80"/>
      <c r="F69" s="81"/>
      <c r="G69" s="87">
        <v>3000</v>
      </c>
      <c r="H69" s="82"/>
      <c r="I69" s="82">
        <v>500</v>
      </c>
      <c r="J69" s="82">
        <v>2662.4</v>
      </c>
      <c r="K69" s="82">
        <v>2662.4</v>
      </c>
      <c r="L69" s="82">
        <v>2662.4</v>
      </c>
      <c r="M69" s="82">
        <f>D69+G69+H69+I69+J69</f>
        <v>13251.4</v>
      </c>
      <c r="N69" s="82"/>
      <c r="O69" s="82">
        <f t="shared" si="11"/>
        <v>6625.7</v>
      </c>
      <c r="P69" s="83">
        <f t="shared" si="12"/>
        <v>19877.1</v>
      </c>
    </row>
    <row r="70" spans="1:16" ht="19.5" customHeight="1">
      <c r="A70" s="85" t="s">
        <v>112</v>
      </c>
      <c r="B70" s="80">
        <v>1</v>
      </c>
      <c r="C70" s="80">
        <v>6656</v>
      </c>
      <c r="D70" s="80">
        <v>7089</v>
      </c>
      <c r="E70" s="80"/>
      <c r="F70" s="81"/>
      <c r="G70" s="87">
        <v>3000</v>
      </c>
      <c r="H70" s="82"/>
      <c r="I70" s="82"/>
      <c r="J70" s="82">
        <v>2662.4</v>
      </c>
      <c r="K70" s="82">
        <v>2662.4</v>
      </c>
      <c r="L70" s="82">
        <v>2662.4</v>
      </c>
      <c r="M70" s="82">
        <f>D70+G70+H70+I70+J70</f>
        <v>12751.4</v>
      </c>
      <c r="N70" s="82"/>
      <c r="O70" s="82">
        <f t="shared" si="11"/>
        <v>6375.7</v>
      </c>
      <c r="P70" s="83">
        <f t="shared" si="12"/>
        <v>19127.1</v>
      </c>
    </row>
    <row r="71" spans="1:16" ht="19.5" customHeight="1">
      <c r="A71" s="85" t="s">
        <v>113</v>
      </c>
      <c r="B71" s="80">
        <v>1</v>
      </c>
      <c r="C71" s="80">
        <v>6390</v>
      </c>
      <c r="D71" s="80">
        <v>6805</v>
      </c>
      <c r="E71" s="80"/>
      <c r="F71" s="81"/>
      <c r="G71" s="87">
        <v>3000</v>
      </c>
      <c r="H71" s="82"/>
      <c r="I71" s="82"/>
      <c r="J71" s="82"/>
      <c r="K71" s="82"/>
      <c r="L71" s="82"/>
      <c r="M71" s="82">
        <f t="shared" si="10"/>
        <v>9805</v>
      </c>
      <c r="N71" s="82"/>
      <c r="O71" s="82">
        <f t="shared" si="11"/>
        <v>4902.5</v>
      </c>
      <c r="P71" s="83">
        <f t="shared" si="12"/>
        <v>14707.5</v>
      </c>
    </row>
    <row r="72" spans="1:16" ht="19.5" customHeight="1">
      <c r="A72" s="85" t="s">
        <v>98</v>
      </c>
      <c r="B72" s="80">
        <v>1</v>
      </c>
      <c r="C72" s="80">
        <v>6390</v>
      </c>
      <c r="D72" s="80">
        <v>6805</v>
      </c>
      <c r="E72" s="80"/>
      <c r="F72" s="81"/>
      <c r="G72" s="87"/>
      <c r="H72" s="82"/>
      <c r="I72" s="82"/>
      <c r="J72" s="82"/>
      <c r="K72" s="82"/>
      <c r="L72" s="82"/>
      <c r="M72" s="82">
        <f t="shared" si="10"/>
        <v>6805</v>
      </c>
      <c r="N72" s="82"/>
      <c r="O72" s="82">
        <f t="shared" si="11"/>
        <v>3402.5</v>
      </c>
      <c r="P72" s="83">
        <f t="shared" si="12"/>
        <v>10207.5</v>
      </c>
    </row>
    <row r="73" spans="1:16" ht="19.5" customHeight="1">
      <c r="A73" s="85" t="s">
        <v>114</v>
      </c>
      <c r="B73" s="80">
        <v>1</v>
      </c>
      <c r="C73" s="80">
        <v>5325</v>
      </c>
      <c r="D73" s="80">
        <v>5671</v>
      </c>
      <c r="E73" s="80"/>
      <c r="F73" s="81"/>
      <c r="G73" s="87">
        <v>3000</v>
      </c>
      <c r="H73" s="82"/>
      <c r="I73" s="82"/>
      <c r="J73" s="82"/>
      <c r="K73" s="82"/>
      <c r="L73" s="82"/>
      <c r="M73" s="82">
        <f t="shared" si="10"/>
        <v>8671</v>
      </c>
      <c r="N73" s="82"/>
      <c r="O73" s="82">
        <f t="shared" si="11"/>
        <v>4335.5</v>
      </c>
      <c r="P73" s="83">
        <f t="shared" si="12"/>
        <v>13006.5</v>
      </c>
    </row>
    <row r="74" spans="1:16" ht="19.5" customHeight="1" thickBot="1">
      <c r="A74" s="99" t="s">
        <v>115</v>
      </c>
      <c r="B74" s="100">
        <v>1</v>
      </c>
      <c r="C74" s="100">
        <v>5325</v>
      </c>
      <c r="D74" s="100">
        <v>5671</v>
      </c>
      <c r="E74" s="100"/>
      <c r="F74" s="101"/>
      <c r="G74" s="102"/>
      <c r="H74" s="98"/>
      <c r="I74" s="98"/>
      <c r="J74" s="98"/>
      <c r="K74" s="98"/>
      <c r="L74" s="98"/>
      <c r="M74" s="98">
        <f t="shared" si="10"/>
        <v>5671</v>
      </c>
      <c r="N74" s="98"/>
      <c r="O74" s="98">
        <f t="shared" si="11"/>
        <v>2835.5</v>
      </c>
      <c r="P74" s="103">
        <f t="shared" si="12"/>
        <v>8506.5</v>
      </c>
    </row>
    <row r="75" spans="1:16" ht="21.75" customHeight="1" thickBot="1">
      <c r="A75" s="125" t="s">
        <v>116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6"/>
    </row>
    <row r="76" spans="1:16" ht="19.5" customHeight="1">
      <c r="A76" s="84" t="s">
        <v>117</v>
      </c>
      <c r="B76" s="76" t="s">
        <v>96</v>
      </c>
      <c r="C76" s="76">
        <v>4985</v>
      </c>
      <c r="D76" s="76">
        <v>5309</v>
      </c>
      <c r="E76" s="76"/>
      <c r="F76" s="77"/>
      <c r="G76" s="86"/>
      <c r="H76" s="78"/>
      <c r="I76" s="78"/>
      <c r="J76" s="78"/>
      <c r="K76" s="78"/>
      <c r="L76" s="78"/>
      <c r="M76" s="78">
        <f>D76</f>
        <v>5309</v>
      </c>
      <c r="N76" s="78">
        <f>D76*0.5</f>
        <v>2654.5</v>
      </c>
      <c r="O76" s="78"/>
      <c r="P76" s="79">
        <f>D76+N76</f>
        <v>7963.5</v>
      </c>
    </row>
    <row r="77" spans="1:16" ht="19.5" customHeight="1">
      <c r="A77" s="85" t="s">
        <v>118</v>
      </c>
      <c r="B77" s="80">
        <v>1</v>
      </c>
      <c r="C77" s="80">
        <v>4793</v>
      </c>
      <c r="D77" s="80">
        <v>5105</v>
      </c>
      <c r="E77" s="80"/>
      <c r="F77" s="81"/>
      <c r="G77" s="87"/>
      <c r="H77" s="82"/>
      <c r="I77" s="82"/>
      <c r="J77" s="82"/>
      <c r="K77" s="82"/>
      <c r="L77" s="82"/>
      <c r="M77" s="82">
        <f>D77</f>
        <v>5105</v>
      </c>
      <c r="N77" s="82">
        <f>D77*0.5</f>
        <v>2552.5</v>
      </c>
      <c r="O77" s="82"/>
      <c r="P77" s="83">
        <f>D77+N77</f>
        <v>7657.5</v>
      </c>
    </row>
    <row r="78" spans="1:16" ht="19.5" customHeight="1">
      <c r="A78" s="85" t="s">
        <v>119</v>
      </c>
      <c r="B78" s="80">
        <v>1</v>
      </c>
      <c r="C78" s="80">
        <v>4793</v>
      </c>
      <c r="D78" s="80">
        <v>5105</v>
      </c>
      <c r="E78" s="80"/>
      <c r="F78" s="81"/>
      <c r="G78" s="87"/>
      <c r="H78" s="82"/>
      <c r="I78" s="82"/>
      <c r="J78" s="82"/>
      <c r="K78" s="82"/>
      <c r="L78" s="82"/>
      <c r="M78" s="82">
        <f>D78</f>
        <v>5105</v>
      </c>
      <c r="N78" s="82">
        <f>D78*0.5</f>
        <v>2552.5</v>
      </c>
      <c r="O78" s="82"/>
      <c r="P78" s="83">
        <f>D78+N78</f>
        <v>7657.5</v>
      </c>
    </row>
    <row r="79" spans="1:16" ht="19.5" customHeight="1" thickBot="1">
      <c r="A79" s="85" t="s">
        <v>120</v>
      </c>
      <c r="B79" s="80">
        <v>1</v>
      </c>
      <c r="C79" s="80">
        <v>5538</v>
      </c>
      <c r="D79" s="80">
        <v>5898</v>
      </c>
      <c r="E79" s="80"/>
      <c r="F79" s="81"/>
      <c r="G79" s="87"/>
      <c r="H79" s="82"/>
      <c r="I79" s="82"/>
      <c r="J79" s="82"/>
      <c r="K79" s="82"/>
      <c r="L79" s="82"/>
      <c r="M79" s="98">
        <f>D79</f>
        <v>5898</v>
      </c>
      <c r="N79" s="82">
        <f>D79*0.5</f>
        <v>2949</v>
      </c>
      <c r="O79" s="82"/>
      <c r="P79" s="83">
        <f>D79+N79</f>
        <v>8847</v>
      </c>
    </row>
    <row r="80" spans="1:16" ht="21.75" customHeight="1" thickBot="1">
      <c r="A80" s="125" t="s">
        <v>121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6"/>
    </row>
    <row r="81" spans="1:16" ht="19.5" customHeight="1">
      <c r="A81" s="84" t="s">
        <v>122</v>
      </c>
      <c r="B81" s="76">
        <v>1</v>
      </c>
      <c r="C81" s="76">
        <v>5538</v>
      </c>
      <c r="D81" s="76">
        <v>5898</v>
      </c>
      <c r="E81" s="76"/>
      <c r="F81" s="77"/>
      <c r="G81" s="86"/>
      <c r="H81" s="78"/>
      <c r="I81" s="78"/>
      <c r="J81" s="78"/>
      <c r="K81" s="78"/>
      <c r="L81" s="78"/>
      <c r="M81" s="78">
        <f>D81</f>
        <v>5898</v>
      </c>
      <c r="N81" s="78">
        <f>D81*0.5</f>
        <v>2949</v>
      </c>
      <c r="O81" s="78"/>
      <c r="P81" s="79">
        <f>M81+N81</f>
        <v>8847</v>
      </c>
    </row>
    <row r="82" spans="1:16" ht="19.5" customHeight="1">
      <c r="A82" s="85" t="s">
        <v>123</v>
      </c>
      <c r="B82" s="80">
        <v>1</v>
      </c>
      <c r="C82" s="80">
        <v>5538</v>
      </c>
      <c r="D82" s="80">
        <v>5898</v>
      </c>
      <c r="E82" s="80"/>
      <c r="F82" s="81"/>
      <c r="G82" s="87"/>
      <c r="H82" s="82"/>
      <c r="I82" s="82"/>
      <c r="J82" s="82"/>
      <c r="K82" s="82"/>
      <c r="L82" s="82"/>
      <c r="M82" s="82">
        <f>D82</f>
        <v>5898</v>
      </c>
      <c r="N82" s="82">
        <f>D82*0.5</f>
        <v>2949</v>
      </c>
      <c r="O82" s="82"/>
      <c r="P82" s="83">
        <f>M82+N82</f>
        <v>8847</v>
      </c>
    </row>
    <row r="83" spans="1:16" ht="19.5" customHeight="1">
      <c r="A83" s="85" t="s">
        <v>125</v>
      </c>
      <c r="B83" s="80">
        <v>1</v>
      </c>
      <c r="C83" s="80">
        <v>5538</v>
      </c>
      <c r="D83" s="80">
        <v>5898</v>
      </c>
      <c r="E83" s="80"/>
      <c r="F83" s="81"/>
      <c r="G83" s="87"/>
      <c r="H83" s="82"/>
      <c r="I83" s="82"/>
      <c r="J83" s="82"/>
      <c r="K83" s="82"/>
      <c r="L83" s="82"/>
      <c r="M83" s="82">
        <f>D83</f>
        <v>5898</v>
      </c>
      <c r="N83" s="82">
        <f>D83*0.5</f>
        <v>2949</v>
      </c>
      <c r="O83" s="82"/>
      <c r="P83" s="83">
        <f>M83+N83</f>
        <v>8847</v>
      </c>
    </row>
    <row r="84" spans="1:16" ht="19.5" customHeight="1" thickBot="1">
      <c r="A84" s="85" t="s">
        <v>124</v>
      </c>
      <c r="B84" s="80">
        <v>1</v>
      </c>
      <c r="C84" s="80">
        <v>6656</v>
      </c>
      <c r="D84" s="80">
        <v>7089</v>
      </c>
      <c r="E84" s="80"/>
      <c r="F84" s="81"/>
      <c r="G84" s="87"/>
      <c r="H84" s="82"/>
      <c r="I84" s="82"/>
      <c r="J84" s="82"/>
      <c r="K84" s="82"/>
      <c r="L84" s="82"/>
      <c r="M84" s="82">
        <f>D84</f>
        <v>7089</v>
      </c>
      <c r="N84" s="82">
        <f>D84*0.5</f>
        <v>3544.5</v>
      </c>
      <c r="O84" s="82"/>
      <c r="P84" s="83">
        <f>M84+N84</f>
        <v>10633.5</v>
      </c>
    </row>
    <row r="85" spans="1:16" ht="21.75" customHeight="1" thickBot="1">
      <c r="A85" s="125" t="s">
        <v>126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6"/>
    </row>
    <row r="86" spans="1:16" ht="19.5" customHeight="1">
      <c r="A86" s="84" t="s">
        <v>128</v>
      </c>
      <c r="B86" s="76">
        <v>1</v>
      </c>
      <c r="C86" s="76">
        <v>4611</v>
      </c>
      <c r="D86" s="76">
        <v>4911</v>
      </c>
      <c r="E86" s="76"/>
      <c r="F86" s="77"/>
      <c r="G86" s="86"/>
      <c r="H86" s="78"/>
      <c r="I86" s="78"/>
      <c r="J86" s="78"/>
      <c r="K86" s="78"/>
      <c r="L86" s="78"/>
      <c r="M86" s="78">
        <f>D86</f>
        <v>4911</v>
      </c>
      <c r="N86" s="78">
        <f>D86*0.5</f>
        <v>2455.5</v>
      </c>
      <c r="O86" s="78"/>
      <c r="P86" s="79">
        <f>M86+N86</f>
        <v>7366.5</v>
      </c>
    </row>
    <row r="87" spans="1:16" ht="19.5" customHeight="1" thickBot="1">
      <c r="A87" s="85" t="s">
        <v>127</v>
      </c>
      <c r="B87" s="80">
        <v>1</v>
      </c>
      <c r="C87" s="80">
        <v>4611</v>
      </c>
      <c r="D87" s="100">
        <v>4911</v>
      </c>
      <c r="E87" s="80"/>
      <c r="F87" s="81"/>
      <c r="G87" s="87"/>
      <c r="H87" s="82"/>
      <c r="I87" s="82"/>
      <c r="J87" s="82"/>
      <c r="K87" s="82"/>
      <c r="L87" s="82"/>
      <c r="M87" s="82">
        <f>D87</f>
        <v>4911</v>
      </c>
      <c r="N87" s="82">
        <f>D87*0.5</f>
        <v>2455.5</v>
      </c>
      <c r="O87" s="82"/>
      <c r="P87" s="83">
        <f>M87+N87</f>
        <v>7366.5</v>
      </c>
    </row>
    <row r="88" spans="1:16" ht="19.5" customHeight="1" thickBot="1">
      <c r="A88" s="125" t="s">
        <v>50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6"/>
    </row>
    <row r="89" spans="1:16" ht="27" customHeight="1">
      <c r="A89" s="16" t="s">
        <v>34</v>
      </c>
      <c r="B89" s="131" t="s">
        <v>31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3"/>
    </row>
    <row r="90" spans="1:16" ht="40.5" customHeight="1">
      <c r="A90" s="17" t="s">
        <v>36</v>
      </c>
      <c r="B90" s="134" t="s">
        <v>32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21"/>
    </row>
    <row r="91" spans="1:16" ht="57" customHeight="1" thickBot="1">
      <c r="A91" s="27" t="s">
        <v>35</v>
      </c>
      <c r="B91" s="136" t="s">
        <v>33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8"/>
    </row>
    <row r="92" spans="1:16" ht="19.5" customHeight="1" thickBot="1">
      <c r="A92" s="125" t="s">
        <v>44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6"/>
    </row>
    <row r="93" spans="1:16" ht="56.25" customHeight="1">
      <c r="A93" s="24" t="s">
        <v>40</v>
      </c>
      <c r="B93" s="131" t="s">
        <v>43</v>
      </c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3"/>
    </row>
    <row r="94" spans="1:16" ht="121.5" customHeight="1">
      <c r="A94" s="25" t="s">
        <v>12</v>
      </c>
      <c r="B94" s="134" t="s">
        <v>45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21"/>
    </row>
    <row r="95" spans="1:16" ht="108" customHeight="1">
      <c r="A95" s="25" t="s">
        <v>10</v>
      </c>
      <c r="B95" s="139" t="s">
        <v>46</v>
      </c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1"/>
    </row>
    <row r="96" spans="1:16" ht="90" customHeight="1">
      <c r="A96" s="25" t="s">
        <v>14</v>
      </c>
      <c r="B96" s="134" t="s">
        <v>47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21"/>
    </row>
    <row r="97" spans="1:16" ht="88.5" customHeight="1">
      <c r="A97" s="25" t="s">
        <v>7</v>
      </c>
      <c r="B97" s="134" t="s">
        <v>48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21"/>
    </row>
    <row r="98" spans="1:16" ht="129" customHeight="1" thickBot="1">
      <c r="A98" s="26" t="s">
        <v>6</v>
      </c>
      <c r="B98" s="136" t="s">
        <v>49</v>
      </c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8"/>
    </row>
    <row r="101" spans="1:16" ht="14.25" customHeight="1">
      <c r="A101" s="28" t="s">
        <v>54</v>
      </c>
      <c r="B101" s="142" t="s">
        <v>78</v>
      </c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</row>
    <row r="102" spans="1:16" ht="14.25">
      <c r="A102" s="28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</row>
    <row r="103" spans="1:16" ht="14.25">
      <c r="A103" s="29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</row>
    <row r="104" spans="1:16" ht="14.25" customHeight="1">
      <c r="A104" s="28" t="s">
        <v>55</v>
      </c>
      <c r="B104" s="142" t="s">
        <v>79</v>
      </c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</row>
    <row r="105" spans="1:16" ht="14.25">
      <c r="A105" s="28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</row>
    <row r="106" spans="1:16" ht="14.25">
      <c r="A106" s="29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</row>
    <row r="107" spans="1:16" ht="14.25" customHeight="1">
      <c r="A107" s="28" t="s">
        <v>83</v>
      </c>
      <c r="B107" s="142" t="s">
        <v>80</v>
      </c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</row>
    <row r="108" spans="1:16" ht="14.25">
      <c r="A108" s="28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</row>
    <row r="109" spans="2:16" ht="14.25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</row>
    <row r="110" spans="1:16" ht="14.25" customHeight="1">
      <c r="A110" s="28" t="s">
        <v>76</v>
      </c>
      <c r="B110" s="142" t="s">
        <v>81</v>
      </c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</row>
    <row r="111" spans="1:16" ht="14.25">
      <c r="A111" s="28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</row>
    <row r="112" spans="1:16" ht="14.25">
      <c r="A112" s="28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</row>
    <row r="113" spans="1:16" ht="25.5" customHeight="1">
      <c r="A113" s="28" t="s">
        <v>77</v>
      </c>
      <c r="B113" s="142" t="s">
        <v>82</v>
      </c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</row>
    <row r="114" spans="3:16" ht="12.75">
      <c r="C114" s="143"/>
      <c r="D114" s="143"/>
      <c r="E114" s="143"/>
      <c r="F114" s="143"/>
      <c r="G114" s="143"/>
      <c r="H114" s="143"/>
      <c r="I114" s="143"/>
      <c r="J114" s="60"/>
      <c r="K114" s="60"/>
      <c r="L114" s="60"/>
      <c r="M114" s="143"/>
      <c r="N114" s="143"/>
      <c r="O114" s="143"/>
      <c r="P114" s="143"/>
    </row>
  </sheetData>
  <mergeCells count="44">
    <mergeCell ref="B113:P113"/>
    <mergeCell ref="C114:G114"/>
    <mergeCell ref="H114:I114"/>
    <mergeCell ref="M114:P114"/>
    <mergeCell ref="B101:P101"/>
    <mergeCell ref="B104:P104"/>
    <mergeCell ref="B107:P107"/>
    <mergeCell ref="B110:P110"/>
    <mergeCell ref="B95:P95"/>
    <mergeCell ref="B96:P96"/>
    <mergeCell ref="B97:P97"/>
    <mergeCell ref="B98:P98"/>
    <mergeCell ref="B91:P91"/>
    <mergeCell ref="A92:P92"/>
    <mergeCell ref="B93:P93"/>
    <mergeCell ref="B94:P94"/>
    <mergeCell ref="A85:P85"/>
    <mergeCell ref="A88:P88"/>
    <mergeCell ref="B89:P89"/>
    <mergeCell ref="B90:P90"/>
    <mergeCell ref="A44:P44"/>
    <mergeCell ref="A60:P60"/>
    <mergeCell ref="A75:P75"/>
    <mergeCell ref="A80:P80"/>
    <mergeCell ref="A59:P59"/>
    <mergeCell ref="N5:N6"/>
    <mergeCell ref="O5:O6"/>
    <mergeCell ref="P5:P6"/>
    <mergeCell ref="A8:P8"/>
    <mergeCell ref="J5:J6"/>
    <mergeCell ref="K5:K6"/>
    <mergeCell ref="L5:L6"/>
    <mergeCell ref="M5:M6"/>
    <mergeCell ref="A7:P7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H5:I5"/>
  </mergeCells>
  <printOptions horizontalCentered="1"/>
  <pageMargins left="0.2362204724409449" right="0.2362204724409449" top="0.2362204724409449" bottom="0.1968503937007874" header="0.15748031496062992" footer="0.15748031496062992"/>
  <pageSetup horizontalDpi="600" verticalDpi="600" orientation="portrait" paperSize="9" scale="54" r:id="rId1"/>
  <rowBreaks count="1" manualBreakCount="1">
    <brk id="58" max="15" man="1"/>
  </rowBreaks>
  <ignoredErrors>
    <ignoredError sqref="B76 B61:B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S112"/>
  <sheetViews>
    <sheetView workbookViewId="0" topLeftCell="A1">
      <pane ySplit="6" topLeftCell="BM66" activePane="bottomLeft" state="frozen"/>
      <selection pane="topLeft" activeCell="A1" sqref="A1"/>
      <selection pane="bottomLeft" activeCell="D84" sqref="D84:D85"/>
    </sheetView>
  </sheetViews>
  <sheetFormatPr defaultColWidth="9.00390625" defaultRowHeight="12.75"/>
  <cols>
    <col min="1" max="1" width="52.625" style="0" customWidth="1"/>
    <col min="2" max="2" width="10.75390625" style="0" customWidth="1"/>
    <col min="3" max="4" width="10.25390625" style="0" customWidth="1"/>
    <col min="5" max="5" width="12.625" style="0" customWidth="1"/>
    <col min="6" max="6" width="10.25390625" style="0" customWidth="1"/>
    <col min="7" max="7" width="10.125" style="0" customWidth="1"/>
    <col min="8" max="8" width="11.875" style="0" customWidth="1"/>
    <col min="9" max="11" width="11.625" style="0" customWidth="1"/>
    <col min="12" max="12" width="10.125" style="0" customWidth="1"/>
    <col min="13" max="13" width="10.875" style="0" customWidth="1"/>
    <col min="14" max="14" width="10.625" style="0" customWidth="1"/>
    <col min="15" max="15" width="13.375" style="0" customWidth="1"/>
    <col min="16" max="16" width="12.25390625" style="0" customWidth="1"/>
  </cols>
  <sheetData>
    <row r="2" spans="1:16" ht="37.5" customHeight="1">
      <c r="A2" s="122" t="s">
        <v>95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9.5" customHeight="1">
      <c r="A3" s="122" t="s">
        <v>94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ht="13.5" thickBot="1"/>
    <row r="5" spans="1:16" ht="30.75" customHeight="1" thickBot="1">
      <c r="A5" s="123" t="s">
        <v>5</v>
      </c>
      <c r="B5" s="123" t="s">
        <v>0</v>
      </c>
      <c r="C5" s="123" t="s">
        <v>84</v>
      </c>
      <c r="D5" s="123" t="s">
        <v>93</v>
      </c>
      <c r="E5" s="123" t="s">
        <v>85</v>
      </c>
      <c r="F5" s="123" t="s">
        <v>86</v>
      </c>
      <c r="G5" s="123" t="s">
        <v>2</v>
      </c>
      <c r="H5" s="125" t="s">
        <v>56</v>
      </c>
      <c r="I5" s="126"/>
      <c r="J5" s="123" t="s">
        <v>100</v>
      </c>
      <c r="K5" s="123" t="s">
        <v>101</v>
      </c>
      <c r="L5" s="123" t="s">
        <v>102</v>
      </c>
      <c r="M5" s="123" t="s">
        <v>3</v>
      </c>
      <c r="N5" s="123" t="s">
        <v>71</v>
      </c>
      <c r="O5" s="123" t="s">
        <v>103</v>
      </c>
      <c r="P5" s="123" t="s">
        <v>4</v>
      </c>
    </row>
    <row r="6" spans="1:16" ht="45" customHeight="1" thickBot="1">
      <c r="A6" s="124"/>
      <c r="B6" s="124"/>
      <c r="C6" s="124"/>
      <c r="D6" s="124"/>
      <c r="E6" s="124"/>
      <c r="F6" s="124"/>
      <c r="G6" s="124"/>
      <c r="H6" s="1" t="s">
        <v>57</v>
      </c>
      <c r="I6" s="1" t="s">
        <v>58</v>
      </c>
      <c r="J6" s="124"/>
      <c r="K6" s="124"/>
      <c r="L6" s="124"/>
      <c r="M6" s="124"/>
      <c r="N6" s="124"/>
      <c r="O6" s="124"/>
      <c r="P6" s="124"/>
    </row>
    <row r="7" spans="1:16" ht="20.25" customHeight="1" thickBot="1">
      <c r="A7" s="125" t="s">
        <v>30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6"/>
    </row>
    <row r="8" spans="1:19" ht="20.25" customHeight="1">
      <c r="A8" s="2" t="s">
        <v>51</v>
      </c>
      <c r="B8" s="3">
        <v>1</v>
      </c>
      <c r="C8" s="4">
        <v>6250</v>
      </c>
      <c r="D8" s="4">
        <v>6656</v>
      </c>
      <c r="E8" s="4">
        <f aca="true" t="shared" si="0" ref="E8:E42">D8-C8</f>
        <v>406</v>
      </c>
      <c r="F8" s="62">
        <f aca="true" t="shared" si="1" ref="F8:F20">E8/D8</f>
        <v>0.06099759615384615</v>
      </c>
      <c r="G8" s="22">
        <v>3000</v>
      </c>
      <c r="H8" s="4"/>
      <c r="I8" s="22"/>
      <c r="J8" s="22"/>
      <c r="K8" s="22"/>
      <c r="L8" s="22"/>
      <c r="M8" s="22">
        <f>D8+G8+H8+I8</f>
        <v>9656</v>
      </c>
      <c r="N8" s="22">
        <f>D8*0.5</f>
        <v>3328</v>
      </c>
      <c r="O8" s="88"/>
      <c r="P8" s="5">
        <f aca="true" t="shared" si="2" ref="P8:P42">M8+N8</f>
        <v>12984</v>
      </c>
      <c r="Q8" s="75"/>
      <c r="R8" s="73"/>
      <c r="S8" s="74"/>
    </row>
    <row r="9" spans="1:19" ht="19.5" customHeight="1">
      <c r="A9" s="10" t="s">
        <v>72</v>
      </c>
      <c r="B9" s="11">
        <v>1</v>
      </c>
      <c r="C9" s="12">
        <v>6250</v>
      </c>
      <c r="D9" s="12">
        <v>6656</v>
      </c>
      <c r="E9" s="12">
        <f t="shared" si="0"/>
        <v>406</v>
      </c>
      <c r="F9" s="65">
        <f t="shared" si="1"/>
        <v>0.06099759615384615</v>
      </c>
      <c r="G9" s="30">
        <v>3000</v>
      </c>
      <c r="H9" s="12">
        <v>1000</v>
      </c>
      <c r="I9" s="30"/>
      <c r="J9" s="30"/>
      <c r="K9" s="30"/>
      <c r="L9" s="30"/>
      <c r="M9" s="30">
        <f aca="true" t="shared" si="3" ref="M9:M42">D9+G9+H9+I9</f>
        <v>10656</v>
      </c>
      <c r="N9" s="30">
        <f aca="true" t="shared" si="4" ref="N9:N42">D9*0.5</f>
        <v>3328</v>
      </c>
      <c r="O9" s="89"/>
      <c r="P9" s="13">
        <f t="shared" si="2"/>
        <v>13984</v>
      </c>
      <c r="Q9" s="75"/>
      <c r="R9" s="73"/>
      <c r="S9" s="74"/>
    </row>
    <row r="10" spans="1:19" ht="19.5" customHeight="1">
      <c r="A10" s="41" t="s">
        <v>73</v>
      </c>
      <c r="B10" s="42">
        <v>1</v>
      </c>
      <c r="C10" s="43">
        <v>6250</v>
      </c>
      <c r="D10" s="43">
        <v>6656</v>
      </c>
      <c r="E10" s="43">
        <f t="shared" si="0"/>
        <v>406</v>
      </c>
      <c r="F10" s="66">
        <f t="shared" si="1"/>
        <v>0.06099759615384615</v>
      </c>
      <c r="G10" s="47">
        <v>3000</v>
      </c>
      <c r="H10" s="43"/>
      <c r="I10" s="47">
        <v>500</v>
      </c>
      <c r="J10" s="47"/>
      <c r="K10" s="47"/>
      <c r="L10" s="47"/>
      <c r="M10" s="47">
        <f t="shared" si="3"/>
        <v>10156</v>
      </c>
      <c r="N10" s="47">
        <f t="shared" si="4"/>
        <v>3328</v>
      </c>
      <c r="O10" s="90"/>
      <c r="P10" s="44">
        <f t="shared" si="2"/>
        <v>13484</v>
      </c>
      <c r="Q10" s="75"/>
      <c r="R10" s="73"/>
      <c r="S10" s="74"/>
    </row>
    <row r="11" spans="1:19" ht="19.5" customHeight="1">
      <c r="A11" s="37" t="s">
        <v>52</v>
      </c>
      <c r="B11" s="38">
        <v>1</v>
      </c>
      <c r="C11" s="39">
        <v>6250</v>
      </c>
      <c r="D11" s="39">
        <v>6656</v>
      </c>
      <c r="E11" s="39">
        <f t="shared" si="0"/>
        <v>406</v>
      </c>
      <c r="F11" s="63">
        <f t="shared" si="1"/>
        <v>0.06099759615384615</v>
      </c>
      <c r="G11" s="39">
        <v>7000</v>
      </c>
      <c r="H11" s="39"/>
      <c r="I11" s="39"/>
      <c r="J11" s="39"/>
      <c r="K11" s="39"/>
      <c r="L11" s="39"/>
      <c r="M11" s="39">
        <f t="shared" si="3"/>
        <v>13656</v>
      </c>
      <c r="N11" s="39">
        <f t="shared" si="4"/>
        <v>3328</v>
      </c>
      <c r="O11" s="91"/>
      <c r="P11" s="40">
        <f t="shared" si="2"/>
        <v>16984</v>
      </c>
      <c r="Q11" s="75"/>
      <c r="R11" s="73"/>
      <c r="S11" s="74"/>
    </row>
    <row r="12" spans="1:19" ht="20.25" customHeight="1">
      <c r="A12" s="10" t="s">
        <v>74</v>
      </c>
      <c r="B12" s="11">
        <v>1</v>
      </c>
      <c r="C12" s="12">
        <v>6250</v>
      </c>
      <c r="D12" s="12">
        <v>6656</v>
      </c>
      <c r="E12" s="12">
        <f t="shared" si="0"/>
        <v>406</v>
      </c>
      <c r="F12" s="65">
        <f t="shared" si="1"/>
        <v>0.06099759615384615</v>
      </c>
      <c r="G12" s="12">
        <v>7000</v>
      </c>
      <c r="H12" s="12">
        <v>1000</v>
      </c>
      <c r="I12" s="12"/>
      <c r="J12" s="12"/>
      <c r="K12" s="12"/>
      <c r="L12" s="12"/>
      <c r="M12" s="12">
        <f t="shared" si="3"/>
        <v>14656</v>
      </c>
      <c r="N12" s="12">
        <f t="shared" si="4"/>
        <v>3328</v>
      </c>
      <c r="O12" s="92"/>
      <c r="P12" s="13">
        <f t="shared" si="2"/>
        <v>17984</v>
      </c>
      <c r="Q12" s="75"/>
      <c r="R12" s="73"/>
      <c r="S12" s="74"/>
    </row>
    <row r="13" spans="1:19" ht="20.25" customHeight="1">
      <c r="A13" s="41" t="s">
        <v>75</v>
      </c>
      <c r="B13" s="42">
        <v>1</v>
      </c>
      <c r="C13" s="43">
        <v>6250</v>
      </c>
      <c r="D13" s="43">
        <v>6656</v>
      </c>
      <c r="E13" s="43">
        <f t="shared" si="0"/>
        <v>406</v>
      </c>
      <c r="F13" s="66">
        <f t="shared" si="1"/>
        <v>0.06099759615384615</v>
      </c>
      <c r="G13" s="57">
        <v>7000</v>
      </c>
      <c r="H13" s="43"/>
      <c r="I13" s="43">
        <v>500</v>
      </c>
      <c r="J13" s="43"/>
      <c r="K13" s="43"/>
      <c r="L13" s="43"/>
      <c r="M13" s="43">
        <f t="shared" si="3"/>
        <v>14156</v>
      </c>
      <c r="N13" s="43">
        <f t="shared" si="4"/>
        <v>3328</v>
      </c>
      <c r="O13" s="93"/>
      <c r="P13" s="44">
        <f t="shared" si="2"/>
        <v>17484</v>
      </c>
      <c r="Q13" s="75"/>
      <c r="R13" s="73"/>
      <c r="S13" s="74"/>
    </row>
    <row r="14" spans="1:18" ht="29.25" customHeight="1">
      <c r="A14" s="37" t="s">
        <v>87</v>
      </c>
      <c r="B14" s="38">
        <v>1</v>
      </c>
      <c r="C14" s="39">
        <v>12750</v>
      </c>
      <c r="D14" s="39">
        <v>13579</v>
      </c>
      <c r="E14" s="39">
        <f t="shared" si="0"/>
        <v>829</v>
      </c>
      <c r="F14" s="63">
        <f t="shared" si="1"/>
        <v>0.0610501509684071</v>
      </c>
      <c r="G14" s="61">
        <v>3000</v>
      </c>
      <c r="H14" s="39"/>
      <c r="I14" s="39"/>
      <c r="J14" s="39"/>
      <c r="K14" s="39"/>
      <c r="L14" s="39"/>
      <c r="M14" s="39">
        <f t="shared" si="3"/>
        <v>16579</v>
      </c>
      <c r="N14" s="39">
        <f t="shared" si="4"/>
        <v>6789.5</v>
      </c>
      <c r="O14" s="91"/>
      <c r="P14" s="40">
        <f t="shared" si="2"/>
        <v>23368.5</v>
      </c>
      <c r="R14" s="73"/>
    </row>
    <row r="15" spans="1:18" ht="29.25" customHeight="1">
      <c r="A15" s="10" t="s">
        <v>88</v>
      </c>
      <c r="B15" s="11">
        <v>1</v>
      </c>
      <c r="C15" s="12">
        <v>12750</v>
      </c>
      <c r="D15" s="12">
        <v>13579</v>
      </c>
      <c r="E15" s="12">
        <f t="shared" si="0"/>
        <v>829</v>
      </c>
      <c r="F15" s="65">
        <f t="shared" si="1"/>
        <v>0.0610501509684071</v>
      </c>
      <c r="G15" s="30">
        <v>3000</v>
      </c>
      <c r="H15" s="12">
        <v>1000</v>
      </c>
      <c r="I15" s="12"/>
      <c r="J15" s="12"/>
      <c r="K15" s="12"/>
      <c r="L15" s="12"/>
      <c r="M15" s="12">
        <f t="shared" si="3"/>
        <v>17579</v>
      </c>
      <c r="N15" s="12">
        <f t="shared" si="4"/>
        <v>6789.5</v>
      </c>
      <c r="O15" s="92"/>
      <c r="P15" s="13">
        <f t="shared" si="2"/>
        <v>24368.5</v>
      </c>
      <c r="R15" s="73"/>
    </row>
    <row r="16" spans="1:18" ht="29.25" customHeight="1">
      <c r="A16" s="41" t="s">
        <v>89</v>
      </c>
      <c r="B16" s="42">
        <v>1</v>
      </c>
      <c r="C16" s="43">
        <v>12750</v>
      </c>
      <c r="D16" s="43">
        <v>13579</v>
      </c>
      <c r="E16" s="43">
        <f t="shared" si="0"/>
        <v>829</v>
      </c>
      <c r="F16" s="66">
        <f t="shared" si="1"/>
        <v>0.0610501509684071</v>
      </c>
      <c r="G16" s="47">
        <v>3000</v>
      </c>
      <c r="H16" s="43"/>
      <c r="I16" s="43">
        <v>500</v>
      </c>
      <c r="J16" s="43"/>
      <c r="K16" s="43"/>
      <c r="L16" s="43"/>
      <c r="M16" s="43">
        <f t="shared" si="3"/>
        <v>17079</v>
      </c>
      <c r="N16" s="43">
        <f t="shared" si="4"/>
        <v>6789.5</v>
      </c>
      <c r="O16" s="93"/>
      <c r="P16" s="44">
        <f t="shared" si="2"/>
        <v>23868.5</v>
      </c>
      <c r="R16" s="73"/>
    </row>
    <row r="17" spans="1:18" ht="29.25" customHeight="1">
      <c r="A17" s="37" t="s">
        <v>90</v>
      </c>
      <c r="B17" s="38">
        <v>1</v>
      </c>
      <c r="C17" s="39">
        <v>12750</v>
      </c>
      <c r="D17" s="39">
        <v>13579</v>
      </c>
      <c r="E17" s="39">
        <f t="shared" si="0"/>
        <v>829</v>
      </c>
      <c r="F17" s="63">
        <f t="shared" si="1"/>
        <v>0.0610501509684071</v>
      </c>
      <c r="G17" s="39">
        <v>7000</v>
      </c>
      <c r="H17" s="39"/>
      <c r="I17" s="39"/>
      <c r="J17" s="39"/>
      <c r="K17" s="39"/>
      <c r="L17" s="39"/>
      <c r="M17" s="39">
        <f t="shared" si="3"/>
        <v>20579</v>
      </c>
      <c r="N17" s="39">
        <f t="shared" si="4"/>
        <v>6789.5</v>
      </c>
      <c r="O17" s="91"/>
      <c r="P17" s="40">
        <f t="shared" si="2"/>
        <v>27368.5</v>
      </c>
      <c r="R17" s="73"/>
    </row>
    <row r="18" spans="1:18" ht="29.25" customHeight="1">
      <c r="A18" s="10" t="s">
        <v>91</v>
      </c>
      <c r="B18" s="11">
        <v>1</v>
      </c>
      <c r="C18" s="12">
        <v>12750</v>
      </c>
      <c r="D18" s="12">
        <v>13579</v>
      </c>
      <c r="E18" s="12">
        <f t="shared" si="0"/>
        <v>829</v>
      </c>
      <c r="F18" s="65">
        <f t="shared" si="1"/>
        <v>0.0610501509684071</v>
      </c>
      <c r="G18" s="12">
        <v>7000</v>
      </c>
      <c r="H18" s="12">
        <v>1000</v>
      </c>
      <c r="I18" s="12"/>
      <c r="J18" s="12"/>
      <c r="K18" s="12"/>
      <c r="L18" s="12"/>
      <c r="M18" s="12">
        <f t="shared" si="3"/>
        <v>21579</v>
      </c>
      <c r="N18" s="12">
        <f t="shared" si="4"/>
        <v>6789.5</v>
      </c>
      <c r="O18" s="92"/>
      <c r="P18" s="13">
        <f t="shared" si="2"/>
        <v>28368.5</v>
      </c>
      <c r="R18" s="73"/>
    </row>
    <row r="19" spans="1:18" ht="29.25" customHeight="1">
      <c r="A19" s="41" t="s">
        <v>92</v>
      </c>
      <c r="B19" s="42">
        <v>1</v>
      </c>
      <c r="C19" s="43">
        <v>12750</v>
      </c>
      <c r="D19" s="43">
        <v>13579</v>
      </c>
      <c r="E19" s="43">
        <f t="shared" si="0"/>
        <v>829</v>
      </c>
      <c r="F19" s="66">
        <f t="shared" si="1"/>
        <v>0.0610501509684071</v>
      </c>
      <c r="G19" s="57">
        <v>7000</v>
      </c>
      <c r="H19" s="43"/>
      <c r="I19" s="43">
        <v>500</v>
      </c>
      <c r="J19" s="43"/>
      <c r="K19" s="43"/>
      <c r="L19" s="43"/>
      <c r="M19" s="43">
        <f t="shared" si="3"/>
        <v>21079</v>
      </c>
      <c r="N19" s="43">
        <f t="shared" si="4"/>
        <v>6789.5</v>
      </c>
      <c r="O19" s="93"/>
      <c r="P19" s="44">
        <f t="shared" si="2"/>
        <v>27868.5</v>
      </c>
      <c r="R19" s="73"/>
    </row>
    <row r="20" spans="1:18" ht="19.5" customHeight="1">
      <c r="A20" s="37" t="s">
        <v>6</v>
      </c>
      <c r="B20" s="38">
        <v>1</v>
      </c>
      <c r="C20" s="39">
        <v>5000</v>
      </c>
      <c r="D20" s="39">
        <v>5325</v>
      </c>
      <c r="E20" s="39">
        <f t="shared" si="0"/>
        <v>325</v>
      </c>
      <c r="F20" s="63">
        <f t="shared" si="1"/>
        <v>0.06103286384976526</v>
      </c>
      <c r="G20" s="39"/>
      <c r="H20" s="39"/>
      <c r="I20" s="39"/>
      <c r="J20" s="39"/>
      <c r="K20" s="39"/>
      <c r="L20" s="39"/>
      <c r="M20" s="39">
        <f t="shared" si="3"/>
        <v>5325</v>
      </c>
      <c r="N20" s="39">
        <f t="shared" si="4"/>
        <v>2662.5</v>
      </c>
      <c r="O20" s="91"/>
      <c r="P20" s="40">
        <f t="shared" si="2"/>
        <v>7987.5</v>
      </c>
      <c r="R20" s="73"/>
    </row>
    <row r="21" spans="1:18" ht="19.5" customHeight="1">
      <c r="A21" s="41" t="s">
        <v>9</v>
      </c>
      <c r="B21" s="42">
        <v>1</v>
      </c>
      <c r="C21" s="43">
        <v>5000</v>
      </c>
      <c r="D21" s="43">
        <v>5325</v>
      </c>
      <c r="E21" s="43">
        <f t="shared" si="0"/>
        <v>325</v>
      </c>
      <c r="F21" s="66">
        <f aca="true" t="shared" si="5" ref="F21:F42">E21/D21</f>
        <v>0.06103286384976526</v>
      </c>
      <c r="G21" s="43">
        <v>3000</v>
      </c>
      <c r="H21" s="43"/>
      <c r="I21" s="43"/>
      <c r="J21" s="43"/>
      <c r="K21" s="43"/>
      <c r="L21" s="43"/>
      <c r="M21" s="43">
        <f t="shared" si="3"/>
        <v>8325</v>
      </c>
      <c r="N21" s="43">
        <f t="shared" si="4"/>
        <v>2662.5</v>
      </c>
      <c r="O21" s="93"/>
      <c r="P21" s="44">
        <f t="shared" si="2"/>
        <v>10987.5</v>
      </c>
      <c r="R21" s="73"/>
    </row>
    <row r="22" spans="1:18" ht="19.5" customHeight="1">
      <c r="A22" s="37" t="s">
        <v>7</v>
      </c>
      <c r="B22" s="38">
        <v>1</v>
      </c>
      <c r="C22" s="39">
        <v>5400</v>
      </c>
      <c r="D22" s="39">
        <v>5751</v>
      </c>
      <c r="E22" s="39">
        <f t="shared" si="0"/>
        <v>351</v>
      </c>
      <c r="F22" s="63">
        <f t="shared" si="5"/>
        <v>0.06103286384976526</v>
      </c>
      <c r="G22" s="39"/>
      <c r="H22" s="39"/>
      <c r="I22" s="39"/>
      <c r="J22" s="39"/>
      <c r="K22" s="39"/>
      <c r="L22" s="39"/>
      <c r="M22" s="39">
        <f t="shared" si="3"/>
        <v>5751</v>
      </c>
      <c r="N22" s="39">
        <f t="shared" si="4"/>
        <v>2875.5</v>
      </c>
      <c r="O22" s="91"/>
      <c r="P22" s="40">
        <f t="shared" si="2"/>
        <v>8626.5</v>
      </c>
      <c r="R22" s="73"/>
    </row>
    <row r="23" spans="1:18" ht="19.5" customHeight="1">
      <c r="A23" s="41" t="s">
        <v>8</v>
      </c>
      <c r="B23" s="42">
        <v>1</v>
      </c>
      <c r="C23" s="43">
        <v>5400</v>
      </c>
      <c r="D23" s="43">
        <v>5751</v>
      </c>
      <c r="E23" s="43">
        <f t="shared" si="0"/>
        <v>351</v>
      </c>
      <c r="F23" s="66">
        <f t="shared" si="5"/>
        <v>0.06103286384976526</v>
      </c>
      <c r="G23" s="43">
        <v>3000</v>
      </c>
      <c r="H23" s="43"/>
      <c r="I23" s="43"/>
      <c r="J23" s="43"/>
      <c r="K23" s="43"/>
      <c r="L23" s="43"/>
      <c r="M23" s="43">
        <f t="shared" si="3"/>
        <v>8751</v>
      </c>
      <c r="N23" s="43">
        <f t="shared" si="4"/>
        <v>2875.5</v>
      </c>
      <c r="O23" s="93"/>
      <c r="P23" s="44">
        <f t="shared" si="2"/>
        <v>11626.5</v>
      </c>
      <c r="R23" s="73"/>
    </row>
    <row r="24" spans="1:18" ht="19.5" customHeight="1">
      <c r="A24" s="37" t="s">
        <v>14</v>
      </c>
      <c r="B24" s="38">
        <v>1</v>
      </c>
      <c r="C24" s="39">
        <v>5800</v>
      </c>
      <c r="D24" s="39">
        <v>6177</v>
      </c>
      <c r="E24" s="39">
        <f t="shared" si="0"/>
        <v>377</v>
      </c>
      <c r="F24" s="63">
        <f t="shared" si="5"/>
        <v>0.06103286384976526</v>
      </c>
      <c r="G24" s="39"/>
      <c r="H24" s="39"/>
      <c r="I24" s="39"/>
      <c r="J24" s="39"/>
      <c r="K24" s="39"/>
      <c r="L24" s="39"/>
      <c r="M24" s="39">
        <f t="shared" si="3"/>
        <v>6177</v>
      </c>
      <c r="N24" s="39">
        <f t="shared" si="4"/>
        <v>3088.5</v>
      </c>
      <c r="O24" s="91"/>
      <c r="P24" s="40">
        <f t="shared" si="2"/>
        <v>9265.5</v>
      </c>
      <c r="R24" s="73"/>
    </row>
    <row r="25" spans="1:18" ht="19.5" customHeight="1">
      <c r="A25" s="10" t="s">
        <v>15</v>
      </c>
      <c r="B25" s="11">
        <v>1</v>
      </c>
      <c r="C25" s="12">
        <v>5800</v>
      </c>
      <c r="D25" s="12">
        <v>6177</v>
      </c>
      <c r="E25" s="12">
        <f t="shared" si="0"/>
        <v>377</v>
      </c>
      <c r="F25" s="65">
        <f t="shared" si="5"/>
        <v>0.06103286384976526</v>
      </c>
      <c r="G25" s="12">
        <v>3000</v>
      </c>
      <c r="H25" s="12"/>
      <c r="I25" s="12"/>
      <c r="J25" s="12"/>
      <c r="K25" s="12"/>
      <c r="L25" s="12"/>
      <c r="M25" s="12">
        <f t="shared" si="3"/>
        <v>9177</v>
      </c>
      <c r="N25" s="12">
        <f t="shared" si="4"/>
        <v>3088.5</v>
      </c>
      <c r="O25" s="92"/>
      <c r="P25" s="13">
        <f t="shared" si="2"/>
        <v>12265.5</v>
      </c>
      <c r="R25" s="73"/>
    </row>
    <row r="26" spans="1:18" ht="19.5" customHeight="1">
      <c r="A26" s="10" t="s">
        <v>59</v>
      </c>
      <c r="B26" s="11">
        <v>1</v>
      </c>
      <c r="C26" s="12">
        <v>5800</v>
      </c>
      <c r="D26" s="12">
        <v>6177</v>
      </c>
      <c r="E26" s="12">
        <f t="shared" si="0"/>
        <v>377</v>
      </c>
      <c r="F26" s="65">
        <f t="shared" si="5"/>
        <v>0.06103286384976526</v>
      </c>
      <c r="G26" s="12">
        <v>3000</v>
      </c>
      <c r="H26" s="12">
        <v>1000</v>
      </c>
      <c r="I26" s="12"/>
      <c r="J26" s="12"/>
      <c r="K26" s="12"/>
      <c r="L26" s="12"/>
      <c r="M26" s="12">
        <f t="shared" si="3"/>
        <v>10177</v>
      </c>
      <c r="N26" s="12">
        <f t="shared" si="4"/>
        <v>3088.5</v>
      </c>
      <c r="O26" s="92"/>
      <c r="P26" s="13">
        <f t="shared" si="2"/>
        <v>13265.5</v>
      </c>
      <c r="R26" s="73"/>
    </row>
    <row r="27" spans="1:18" ht="19.5" customHeight="1">
      <c r="A27" s="41" t="s">
        <v>60</v>
      </c>
      <c r="B27" s="42">
        <v>1</v>
      </c>
      <c r="C27" s="43">
        <v>5800</v>
      </c>
      <c r="D27" s="43">
        <v>6177</v>
      </c>
      <c r="E27" s="43">
        <f t="shared" si="0"/>
        <v>377</v>
      </c>
      <c r="F27" s="66">
        <f t="shared" si="5"/>
        <v>0.06103286384976526</v>
      </c>
      <c r="G27" s="43">
        <v>3000</v>
      </c>
      <c r="H27" s="43"/>
      <c r="I27" s="43">
        <v>500</v>
      </c>
      <c r="J27" s="43"/>
      <c r="K27" s="43"/>
      <c r="L27" s="43"/>
      <c r="M27" s="43">
        <f t="shared" si="3"/>
        <v>9677</v>
      </c>
      <c r="N27" s="43">
        <f t="shared" si="4"/>
        <v>3088.5</v>
      </c>
      <c r="O27" s="93"/>
      <c r="P27" s="44">
        <f t="shared" si="2"/>
        <v>12765.5</v>
      </c>
      <c r="R27" s="73"/>
    </row>
    <row r="28" spans="1:18" ht="19.5" customHeight="1">
      <c r="A28" s="37" t="s">
        <v>41</v>
      </c>
      <c r="B28" s="38">
        <v>1</v>
      </c>
      <c r="C28" s="39">
        <v>5800</v>
      </c>
      <c r="D28" s="39">
        <v>6177</v>
      </c>
      <c r="E28" s="39">
        <f t="shared" si="0"/>
        <v>377</v>
      </c>
      <c r="F28" s="63">
        <f t="shared" si="5"/>
        <v>0.06103286384976526</v>
      </c>
      <c r="G28" s="39">
        <v>7000</v>
      </c>
      <c r="H28" s="39"/>
      <c r="I28" s="39"/>
      <c r="J28" s="39"/>
      <c r="K28" s="39"/>
      <c r="L28" s="39"/>
      <c r="M28" s="39">
        <f t="shared" si="3"/>
        <v>13177</v>
      </c>
      <c r="N28" s="39">
        <f t="shared" si="4"/>
        <v>3088.5</v>
      </c>
      <c r="O28" s="91"/>
      <c r="P28" s="40">
        <f t="shared" si="2"/>
        <v>16265.5</v>
      </c>
      <c r="R28" s="73"/>
    </row>
    <row r="29" spans="1:18" ht="19.5" customHeight="1">
      <c r="A29" s="10" t="s">
        <v>61</v>
      </c>
      <c r="B29" s="11">
        <v>1</v>
      </c>
      <c r="C29" s="12">
        <v>5800</v>
      </c>
      <c r="D29" s="12">
        <v>6177</v>
      </c>
      <c r="E29" s="12">
        <f t="shared" si="0"/>
        <v>377</v>
      </c>
      <c r="F29" s="65">
        <f t="shared" si="5"/>
        <v>0.06103286384976526</v>
      </c>
      <c r="G29" s="12">
        <v>7000</v>
      </c>
      <c r="H29" s="12">
        <v>1000</v>
      </c>
      <c r="I29" s="12"/>
      <c r="J29" s="12"/>
      <c r="K29" s="12"/>
      <c r="L29" s="12"/>
      <c r="M29" s="12">
        <f t="shared" si="3"/>
        <v>14177</v>
      </c>
      <c r="N29" s="12">
        <f t="shared" si="4"/>
        <v>3088.5</v>
      </c>
      <c r="O29" s="92"/>
      <c r="P29" s="13">
        <f t="shared" si="2"/>
        <v>17265.5</v>
      </c>
      <c r="R29" s="73"/>
    </row>
    <row r="30" spans="1:18" ht="19.5" customHeight="1">
      <c r="A30" s="41" t="s">
        <v>62</v>
      </c>
      <c r="B30" s="42">
        <v>1</v>
      </c>
      <c r="C30" s="43">
        <v>5800</v>
      </c>
      <c r="D30" s="43">
        <v>6177</v>
      </c>
      <c r="E30" s="43">
        <f t="shared" si="0"/>
        <v>377</v>
      </c>
      <c r="F30" s="66">
        <f t="shared" si="5"/>
        <v>0.06103286384976526</v>
      </c>
      <c r="G30" s="43">
        <v>7000</v>
      </c>
      <c r="H30" s="43"/>
      <c r="I30" s="43">
        <v>500</v>
      </c>
      <c r="J30" s="43"/>
      <c r="K30" s="43"/>
      <c r="L30" s="43"/>
      <c r="M30" s="43">
        <f t="shared" si="3"/>
        <v>13677</v>
      </c>
      <c r="N30" s="43">
        <f t="shared" si="4"/>
        <v>3088.5</v>
      </c>
      <c r="O30" s="93"/>
      <c r="P30" s="44">
        <f t="shared" si="2"/>
        <v>16765.5</v>
      </c>
      <c r="R30" s="73"/>
    </row>
    <row r="31" spans="1:18" ht="19.5" customHeight="1">
      <c r="A31" s="37" t="s">
        <v>11</v>
      </c>
      <c r="B31" s="38">
        <v>1</v>
      </c>
      <c r="C31" s="39">
        <v>6400</v>
      </c>
      <c r="D31" s="39">
        <v>6816</v>
      </c>
      <c r="E31" s="39">
        <f t="shared" si="0"/>
        <v>416</v>
      </c>
      <c r="F31" s="63">
        <f t="shared" si="5"/>
        <v>0.06103286384976526</v>
      </c>
      <c r="G31" s="39">
        <v>3000</v>
      </c>
      <c r="H31" s="39"/>
      <c r="I31" s="39"/>
      <c r="J31" s="39"/>
      <c r="K31" s="39"/>
      <c r="L31" s="39"/>
      <c r="M31" s="39">
        <f t="shared" si="3"/>
        <v>9816</v>
      </c>
      <c r="N31" s="39">
        <f t="shared" si="4"/>
        <v>3408</v>
      </c>
      <c r="O31" s="91"/>
      <c r="P31" s="40">
        <f t="shared" si="2"/>
        <v>13224</v>
      </c>
      <c r="R31" s="73"/>
    </row>
    <row r="32" spans="1:18" ht="19.5" customHeight="1">
      <c r="A32" s="10" t="s">
        <v>63</v>
      </c>
      <c r="B32" s="11">
        <v>1</v>
      </c>
      <c r="C32" s="12">
        <v>6400</v>
      </c>
      <c r="D32" s="12">
        <v>6816</v>
      </c>
      <c r="E32" s="12">
        <f t="shared" si="0"/>
        <v>416</v>
      </c>
      <c r="F32" s="65">
        <f t="shared" si="5"/>
        <v>0.06103286384976526</v>
      </c>
      <c r="G32" s="12">
        <v>3000</v>
      </c>
      <c r="H32" s="12">
        <v>1000</v>
      </c>
      <c r="I32" s="12"/>
      <c r="J32" s="12"/>
      <c r="K32" s="12"/>
      <c r="L32" s="12"/>
      <c r="M32" s="12">
        <f t="shared" si="3"/>
        <v>10816</v>
      </c>
      <c r="N32" s="12">
        <f t="shared" si="4"/>
        <v>3408</v>
      </c>
      <c r="O32" s="92"/>
      <c r="P32" s="13">
        <f t="shared" si="2"/>
        <v>14224</v>
      </c>
      <c r="R32" s="73"/>
    </row>
    <row r="33" spans="1:18" ht="19.5" customHeight="1">
      <c r="A33" s="41" t="s">
        <v>64</v>
      </c>
      <c r="B33" s="42">
        <v>1</v>
      </c>
      <c r="C33" s="43">
        <v>6400</v>
      </c>
      <c r="D33" s="43">
        <v>6816</v>
      </c>
      <c r="E33" s="43">
        <f t="shared" si="0"/>
        <v>416</v>
      </c>
      <c r="F33" s="66">
        <f t="shared" si="5"/>
        <v>0.06103286384976526</v>
      </c>
      <c r="G33" s="43">
        <v>3000</v>
      </c>
      <c r="H33" s="43"/>
      <c r="I33" s="43">
        <v>500</v>
      </c>
      <c r="J33" s="43"/>
      <c r="K33" s="43"/>
      <c r="L33" s="43"/>
      <c r="M33" s="43">
        <f t="shared" si="3"/>
        <v>10316</v>
      </c>
      <c r="N33" s="43">
        <f t="shared" si="4"/>
        <v>3408</v>
      </c>
      <c r="O33" s="93"/>
      <c r="P33" s="44">
        <f t="shared" si="2"/>
        <v>13724</v>
      </c>
      <c r="R33" s="73"/>
    </row>
    <row r="34" spans="1:18" ht="19.5" customHeight="1">
      <c r="A34" s="37" t="s">
        <v>26</v>
      </c>
      <c r="B34" s="38">
        <v>1</v>
      </c>
      <c r="C34" s="39">
        <v>6400</v>
      </c>
      <c r="D34" s="39">
        <v>6816</v>
      </c>
      <c r="E34" s="39">
        <f t="shared" si="0"/>
        <v>416</v>
      </c>
      <c r="F34" s="63">
        <f t="shared" si="5"/>
        <v>0.06103286384976526</v>
      </c>
      <c r="G34" s="39">
        <v>7000</v>
      </c>
      <c r="H34" s="39"/>
      <c r="I34" s="39"/>
      <c r="J34" s="39"/>
      <c r="K34" s="39"/>
      <c r="L34" s="39"/>
      <c r="M34" s="39">
        <f t="shared" si="3"/>
        <v>13816</v>
      </c>
      <c r="N34" s="39">
        <f t="shared" si="4"/>
        <v>3408</v>
      </c>
      <c r="O34" s="91"/>
      <c r="P34" s="40">
        <f t="shared" si="2"/>
        <v>17224</v>
      </c>
      <c r="R34" s="73"/>
    </row>
    <row r="35" spans="1:18" ht="19.5" customHeight="1">
      <c r="A35" s="10" t="s">
        <v>65</v>
      </c>
      <c r="B35" s="11">
        <v>1</v>
      </c>
      <c r="C35" s="12">
        <v>6400</v>
      </c>
      <c r="D35" s="12">
        <v>6816</v>
      </c>
      <c r="E35" s="12">
        <f t="shared" si="0"/>
        <v>416</v>
      </c>
      <c r="F35" s="65">
        <f t="shared" si="5"/>
        <v>0.06103286384976526</v>
      </c>
      <c r="G35" s="12">
        <v>7000</v>
      </c>
      <c r="H35" s="12">
        <v>1000</v>
      </c>
      <c r="I35" s="12"/>
      <c r="J35" s="12"/>
      <c r="K35" s="12"/>
      <c r="L35" s="12"/>
      <c r="M35" s="12">
        <f t="shared" si="3"/>
        <v>14816</v>
      </c>
      <c r="N35" s="12">
        <f t="shared" si="4"/>
        <v>3408</v>
      </c>
      <c r="O35" s="92"/>
      <c r="P35" s="13">
        <f t="shared" si="2"/>
        <v>18224</v>
      </c>
      <c r="R35" s="73"/>
    </row>
    <row r="36" spans="1:18" ht="19.5" customHeight="1">
      <c r="A36" s="41" t="s">
        <v>66</v>
      </c>
      <c r="B36" s="42">
        <v>1</v>
      </c>
      <c r="C36" s="43">
        <v>6400</v>
      </c>
      <c r="D36" s="43">
        <v>6816</v>
      </c>
      <c r="E36" s="43">
        <f t="shared" si="0"/>
        <v>416</v>
      </c>
      <c r="F36" s="66">
        <f t="shared" si="5"/>
        <v>0.06103286384976526</v>
      </c>
      <c r="G36" s="43">
        <v>7000</v>
      </c>
      <c r="H36" s="43"/>
      <c r="I36" s="43">
        <v>500</v>
      </c>
      <c r="J36" s="43"/>
      <c r="K36" s="43"/>
      <c r="L36" s="43"/>
      <c r="M36" s="43">
        <f t="shared" si="3"/>
        <v>14316</v>
      </c>
      <c r="N36" s="43">
        <f t="shared" si="4"/>
        <v>3408</v>
      </c>
      <c r="O36" s="93"/>
      <c r="P36" s="44">
        <f t="shared" si="2"/>
        <v>17724</v>
      </c>
      <c r="R36" s="73"/>
    </row>
    <row r="37" spans="1:16" ht="19.5" customHeight="1">
      <c r="A37" s="37" t="s">
        <v>27</v>
      </c>
      <c r="B37" s="38">
        <v>1</v>
      </c>
      <c r="C37" s="39">
        <v>11050</v>
      </c>
      <c r="D37" s="39">
        <v>11768</v>
      </c>
      <c r="E37" s="39">
        <f t="shared" si="0"/>
        <v>718</v>
      </c>
      <c r="F37" s="63">
        <f t="shared" si="5"/>
        <v>0.06101291638341264</v>
      </c>
      <c r="G37" s="39">
        <v>3000</v>
      </c>
      <c r="H37" s="39"/>
      <c r="I37" s="39"/>
      <c r="J37" s="39"/>
      <c r="K37" s="39"/>
      <c r="L37" s="39"/>
      <c r="M37" s="39">
        <f t="shared" si="3"/>
        <v>14768</v>
      </c>
      <c r="N37" s="39">
        <f t="shared" si="4"/>
        <v>5884</v>
      </c>
      <c r="O37" s="91"/>
      <c r="P37" s="40">
        <f t="shared" si="2"/>
        <v>20652</v>
      </c>
    </row>
    <row r="38" spans="1:16" ht="19.5" customHeight="1">
      <c r="A38" s="10" t="s">
        <v>67</v>
      </c>
      <c r="B38" s="11">
        <v>1</v>
      </c>
      <c r="C38" s="12">
        <v>11050</v>
      </c>
      <c r="D38" s="12">
        <v>11768</v>
      </c>
      <c r="E38" s="12">
        <f t="shared" si="0"/>
        <v>718</v>
      </c>
      <c r="F38" s="65">
        <f t="shared" si="5"/>
        <v>0.06101291638341264</v>
      </c>
      <c r="G38" s="12">
        <v>3000</v>
      </c>
      <c r="H38" s="12">
        <v>1000</v>
      </c>
      <c r="I38" s="12"/>
      <c r="J38" s="12"/>
      <c r="K38" s="12"/>
      <c r="L38" s="12"/>
      <c r="M38" s="12">
        <f t="shared" si="3"/>
        <v>15768</v>
      </c>
      <c r="N38" s="12">
        <f t="shared" si="4"/>
        <v>5884</v>
      </c>
      <c r="O38" s="92"/>
      <c r="P38" s="13">
        <f t="shared" si="2"/>
        <v>21652</v>
      </c>
    </row>
    <row r="39" spans="1:16" ht="19.5" customHeight="1">
      <c r="A39" s="41" t="s">
        <v>68</v>
      </c>
      <c r="B39" s="42">
        <v>1</v>
      </c>
      <c r="C39" s="43">
        <v>11050</v>
      </c>
      <c r="D39" s="43">
        <v>11768</v>
      </c>
      <c r="E39" s="43">
        <f t="shared" si="0"/>
        <v>718</v>
      </c>
      <c r="F39" s="66">
        <f t="shared" si="5"/>
        <v>0.06101291638341264</v>
      </c>
      <c r="G39" s="43">
        <v>3000</v>
      </c>
      <c r="H39" s="43"/>
      <c r="I39" s="43">
        <v>500</v>
      </c>
      <c r="J39" s="43"/>
      <c r="K39" s="43"/>
      <c r="L39" s="43"/>
      <c r="M39" s="43">
        <f t="shared" si="3"/>
        <v>15268</v>
      </c>
      <c r="N39" s="43">
        <f t="shared" si="4"/>
        <v>5884</v>
      </c>
      <c r="O39" s="93"/>
      <c r="P39" s="44">
        <f t="shared" si="2"/>
        <v>21152</v>
      </c>
    </row>
    <row r="40" spans="1:16" ht="19.5" customHeight="1">
      <c r="A40" s="37" t="s">
        <v>28</v>
      </c>
      <c r="B40" s="38">
        <v>1</v>
      </c>
      <c r="C40" s="39">
        <v>11050</v>
      </c>
      <c r="D40" s="39">
        <v>11768</v>
      </c>
      <c r="E40" s="39">
        <f t="shared" si="0"/>
        <v>718</v>
      </c>
      <c r="F40" s="63">
        <f t="shared" si="5"/>
        <v>0.06101291638341264</v>
      </c>
      <c r="G40" s="39">
        <v>7000</v>
      </c>
      <c r="H40" s="39"/>
      <c r="I40" s="39"/>
      <c r="J40" s="39"/>
      <c r="K40" s="39"/>
      <c r="L40" s="39"/>
      <c r="M40" s="39">
        <f t="shared" si="3"/>
        <v>18768</v>
      </c>
      <c r="N40" s="39">
        <f t="shared" si="4"/>
        <v>5884</v>
      </c>
      <c r="O40" s="91"/>
      <c r="P40" s="40">
        <f t="shared" si="2"/>
        <v>24652</v>
      </c>
    </row>
    <row r="41" spans="1:16" ht="19.5" customHeight="1">
      <c r="A41" s="10" t="s">
        <v>69</v>
      </c>
      <c r="B41" s="11">
        <v>1</v>
      </c>
      <c r="C41" s="12">
        <v>11050</v>
      </c>
      <c r="D41" s="12">
        <v>11768</v>
      </c>
      <c r="E41" s="12">
        <f t="shared" si="0"/>
        <v>718</v>
      </c>
      <c r="F41" s="65">
        <f t="shared" si="5"/>
        <v>0.06101291638341264</v>
      </c>
      <c r="G41" s="12">
        <v>7000</v>
      </c>
      <c r="H41" s="12">
        <v>1000</v>
      </c>
      <c r="I41" s="12"/>
      <c r="J41" s="12"/>
      <c r="K41" s="12"/>
      <c r="L41" s="12"/>
      <c r="M41" s="12">
        <f t="shared" si="3"/>
        <v>19768</v>
      </c>
      <c r="N41" s="12">
        <f t="shared" si="4"/>
        <v>5884</v>
      </c>
      <c r="O41" s="92"/>
      <c r="P41" s="13">
        <f t="shared" si="2"/>
        <v>25652</v>
      </c>
    </row>
    <row r="42" spans="1:16" ht="19.5" customHeight="1" thickBot="1">
      <c r="A42" s="6" t="s">
        <v>70</v>
      </c>
      <c r="B42" s="7">
        <v>1</v>
      </c>
      <c r="C42" s="8">
        <v>11050</v>
      </c>
      <c r="D42" s="8">
        <v>11768</v>
      </c>
      <c r="E42" s="8">
        <f t="shared" si="0"/>
        <v>718</v>
      </c>
      <c r="F42" s="67">
        <f t="shared" si="5"/>
        <v>0.06101291638341264</v>
      </c>
      <c r="G42" s="8">
        <v>7000</v>
      </c>
      <c r="H42" s="8"/>
      <c r="I42" s="8">
        <v>500</v>
      </c>
      <c r="J42" s="8"/>
      <c r="K42" s="8"/>
      <c r="L42" s="8"/>
      <c r="M42" s="8">
        <f t="shared" si="3"/>
        <v>19268</v>
      </c>
      <c r="N42" s="8">
        <f t="shared" si="4"/>
        <v>5884</v>
      </c>
      <c r="O42" s="94"/>
      <c r="P42" s="9">
        <f t="shared" si="2"/>
        <v>25152</v>
      </c>
    </row>
    <row r="43" spans="1:16" ht="21.75" customHeight="1" thickBot="1">
      <c r="A43" s="125" t="s">
        <v>29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6"/>
    </row>
    <row r="44" spans="1:16" ht="19.5" customHeight="1">
      <c r="A44" s="2" t="s">
        <v>13</v>
      </c>
      <c r="B44" s="3">
        <v>1</v>
      </c>
      <c r="C44" s="4">
        <v>7488</v>
      </c>
      <c r="D44" s="4">
        <v>7975</v>
      </c>
      <c r="E44" s="4">
        <f aca="true" t="shared" si="6" ref="E44:E57">D44-C44</f>
        <v>487</v>
      </c>
      <c r="F44" s="62">
        <f>E44/D44</f>
        <v>0.061065830721003134</v>
      </c>
      <c r="G44" s="4"/>
      <c r="H44" s="4"/>
      <c r="I44" s="4"/>
      <c r="J44" s="4"/>
      <c r="K44" s="4"/>
      <c r="L44" s="4"/>
      <c r="M44" s="4">
        <f>D44+G44+H44+I44</f>
        <v>7975</v>
      </c>
      <c r="N44" s="4">
        <f>D44*0.5</f>
        <v>3987.5</v>
      </c>
      <c r="O44" s="95"/>
      <c r="P44" s="5">
        <f>M44+N44</f>
        <v>11962.5</v>
      </c>
    </row>
    <row r="45" spans="1:16" ht="19.5" customHeight="1">
      <c r="A45" s="41" t="s">
        <v>42</v>
      </c>
      <c r="B45" s="42">
        <v>1</v>
      </c>
      <c r="C45" s="43">
        <v>5200</v>
      </c>
      <c r="D45" s="43">
        <v>5538</v>
      </c>
      <c r="E45" s="43">
        <f t="shared" si="6"/>
        <v>338</v>
      </c>
      <c r="F45" s="66">
        <f>E45/D45</f>
        <v>0.06103286384976526</v>
      </c>
      <c r="G45" s="43"/>
      <c r="H45" s="43"/>
      <c r="I45" s="43"/>
      <c r="J45" s="43"/>
      <c r="K45" s="43"/>
      <c r="L45" s="43"/>
      <c r="M45" s="43">
        <f aca="true" t="shared" si="7" ref="M45:M57">D45+G45+H45+I45</f>
        <v>5538</v>
      </c>
      <c r="N45" s="43">
        <f aca="true" t="shared" si="8" ref="N45:N57">D45*0.5</f>
        <v>2769</v>
      </c>
      <c r="O45" s="93"/>
      <c r="P45" s="44">
        <f>M45+N45</f>
        <v>8307</v>
      </c>
    </row>
    <row r="46" spans="1:16" ht="19.5" customHeight="1">
      <c r="A46" s="37" t="s">
        <v>37</v>
      </c>
      <c r="B46" s="38">
        <v>1</v>
      </c>
      <c r="C46" s="39">
        <v>5200</v>
      </c>
      <c r="D46" s="39">
        <v>5538</v>
      </c>
      <c r="E46" s="39">
        <f t="shared" si="6"/>
        <v>338</v>
      </c>
      <c r="F46" s="63">
        <f>E46/D46</f>
        <v>0.06103286384976526</v>
      </c>
      <c r="G46" s="39"/>
      <c r="H46" s="39"/>
      <c r="I46" s="39"/>
      <c r="J46" s="39"/>
      <c r="K46" s="39"/>
      <c r="L46" s="39"/>
      <c r="M46" s="39">
        <f t="shared" si="7"/>
        <v>5538</v>
      </c>
      <c r="N46" s="39">
        <f t="shared" si="8"/>
        <v>2769</v>
      </c>
      <c r="O46" s="91"/>
      <c r="P46" s="40">
        <f aca="true" t="shared" si="9" ref="P46:P56">M46+N46</f>
        <v>8307</v>
      </c>
    </row>
    <row r="47" spans="1:16" ht="19.5" customHeight="1">
      <c r="A47" s="10" t="s">
        <v>38</v>
      </c>
      <c r="B47" s="11">
        <v>1</v>
      </c>
      <c r="C47" s="12">
        <v>5720</v>
      </c>
      <c r="D47" s="12">
        <v>6092</v>
      </c>
      <c r="E47" s="12">
        <f t="shared" si="6"/>
        <v>372</v>
      </c>
      <c r="F47" s="65">
        <f aca="true" t="shared" si="10" ref="F47:F57">E47/D47</f>
        <v>0.06106369008535785</v>
      </c>
      <c r="G47" s="12"/>
      <c r="H47" s="12"/>
      <c r="I47" s="12"/>
      <c r="J47" s="12"/>
      <c r="K47" s="12"/>
      <c r="L47" s="12"/>
      <c r="M47" s="12">
        <f t="shared" si="7"/>
        <v>6092</v>
      </c>
      <c r="N47" s="12">
        <f t="shared" si="8"/>
        <v>3046</v>
      </c>
      <c r="O47" s="92"/>
      <c r="P47" s="13">
        <f t="shared" si="9"/>
        <v>9138</v>
      </c>
    </row>
    <row r="48" spans="1:16" ht="19.5" customHeight="1">
      <c r="A48" s="41" t="s">
        <v>39</v>
      </c>
      <c r="B48" s="42">
        <v>1</v>
      </c>
      <c r="C48" s="43">
        <v>6500</v>
      </c>
      <c r="D48" s="43">
        <v>6890</v>
      </c>
      <c r="E48" s="43">
        <f t="shared" si="6"/>
        <v>390</v>
      </c>
      <c r="F48" s="66">
        <f t="shared" si="10"/>
        <v>0.05660377358490566</v>
      </c>
      <c r="G48" s="43"/>
      <c r="H48" s="43"/>
      <c r="I48" s="43"/>
      <c r="J48" s="43"/>
      <c r="K48" s="43"/>
      <c r="L48" s="43"/>
      <c r="M48" s="43">
        <f t="shared" si="7"/>
        <v>6890</v>
      </c>
      <c r="N48" s="43">
        <f t="shared" si="8"/>
        <v>3445</v>
      </c>
      <c r="O48" s="93"/>
      <c r="P48" s="44">
        <f t="shared" si="9"/>
        <v>10335</v>
      </c>
    </row>
    <row r="49" spans="1:16" ht="19.5" customHeight="1">
      <c r="A49" s="49" t="s">
        <v>16</v>
      </c>
      <c r="B49" s="50">
        <v>1</v>
      </c>
      <c r="C49" s="51">
        <v>5720</v>
      </c>
      <c r="D49" s="51">
        <v>6092</v>
      </c>
      <c r="E49" s="52">
        <f t="shared" si="6"/>
        <v>372</v>
      </c>
      <c r="F49" s="68">
        <f t="shared" si="10"/>
        <v>0.06106369008535785</v>
      </c>
      <c r="G49" s="51"/>
      <c r="H49" s="51"/>
      <c r="I49" s="51"/>
      <c r="J49" s="51"/>
      <c r="K49" s="51"/>
      <c r="L49" s="51"/>
      <c r="M49" s="51">
        <f t="shared" si="7"/>
        <v>6092</v>
      </c>
      <c r="N49" s="51">
        <f t="shared" si="8"/>
        <v>3046</v>
      </c>
      <c r="O49" s="96"/>
      <c r="P49" s="53">
        <f t="shared" si="9"/>
        <v>9138</v>
      </c>
    </row>
    <row r="50" spans="1:16" ht="19.5" customHeight="1">
      <c r="A50" s="49" t="s">
        <v>19</v>
      </c>
      <c r="B50" s="50">
        <v>1</v>
      </c>
      <c r="C50" s="51">
        <v>5175</v>
      </c>
      <c r="D50" s="51">
        <v>5512</v>
      </c>
      <c r="E50" s="52">
        <f t="shared" si="6"/>
        <v>337</v>
      </c>
      <c r="F50" s="68">
        <f t="shared" si="10"/>
        <v>0.06113933236574746</v>
      </c>
      <c r="G50" s="51"/>
      <c r="H50" s="51"/>
      <c r="I50" s="51"/>
      <c r="J50" s="51"/>
      <c r="K50" s="51"/>
      <c r="L50" s="51"/>
      <c r="M50" s="51">
        <f t="shared" si="7"/>
        <v>5512</v>
      </c>
      <c r="N50" s="51">
        <f t="shared" si="8"/>
        <v>2756</v>
      </c>
      <c r="O50" s="96"/>
      <c r="P50" s="53">
        <f t="shared" si="9"/>
        <v>8268</v>
      </c>
    </row>
    <row r="51" spans="1:16" ht="19.5" customHeight="1">
      <c r="A51" s="37" t="s">
        <v>18</v>
      </c>
      <c r="B51" s="38">
        <v>1</v>
      </c>
      <c r="C51" s="39">
        <v>5200</v>
      </c>
      <c r="D51" s="39">
        <v>5538</v>
      </c>
      <c r="E51" s="39">
        <f t="shared" si="6"/>
        <v>338</v>
      </c>
      <c r="F51" s="63">
        <f t="shared" si="10"/>
        <v>0.06103286384976526</v>
      </c>
      <c r="G51" s="39"/>
      <c r="H51" s="39"/>
      <c r="I51" s="39"/>
      <c r="J51" s="39"/>
      <c r="K51" s="39"/>
      <c r="L51" s="39"/>
      <c r="M51" s="39">
        <f t="shared" si="7"/>
        <v>5538</v>
      </c>
      <c r="N51" s="39">
        <f t="shared" si="8"/>
        <v>2769</v>
      </c>
      <c r="O51" s="91"/>
      <c r="P51" s="40">
        <f t="shared" si="9"/>
        <v>8307</v>
      </c>
    </row>
    <row r="52" spans="1:16" ht="19.5" customHeight="1">
      <c r="A52" s="10" t="s">
        <v>24</v>
      </c>
      <c r="B52" s="11">
        <v>1</v>
      </c>
      <c r="C52" s="12">
        <v>5720</v>
      </c>
      <c r="D52" s="12">
        <v>6092</v>
      </c>
      <c r="E52" s="12">
        <f t="shared" si="6"/>
        <v>372</v>
      </c>
      <c r="F52" s="65">
        <f t="shared" si="10"/>
        <v>0.06106369008535785</v>
      </c>
      <c r="G52" s="12"/>
      <c r="H52" s="12"/>
      <c r="I52" s="12"/>
      <c r="J52" s="12"/>
      <c r="K52" s="12"/>
      <c r="L52" s="12"/>
      <c r="M52" s="12">
        <f t="shared" si="7"/>
        <v>6092</v>
      </c>
      <c r="N52" s="12">
        <f t="shared" si="8"/>
        <v>3046</v>
      </c>
      <c r="O52" s="92"/>
      <c r="P52" s="13">
        <f t="shared" si="9"/>
        <v>9138</v>
      </c>
    </row>
    <row r="53" spans="1:16" ht="19.5" customHeight="1">
      <c r="A53" s="41" t="s">
        <v>23</v>
      </c>
      <c r="B53" s="42">
        <v>1</v>
      </c>
      <c r="C53" s="43">
        <v>6500</v>
      </c>
      <c r="D53" s="43">
        <v>6890</v>
      </c>
      <c r="E53" s="43">
        <f t="shared" si="6"/>
        <v>390</v>
      </c>
      <c r="F53" s="66">
        <f t="shared" si="10"/>
        <v>0.05660377358490566</v>
      </c>
      <c r="G53" s="43"/>
      <c r="H53" s="43"/>
      <c r="I53" s="43"/>
      <c r="J53" s="43"/>
      <c r="K53" s="43"/>
      <c r="L53" s="43"/>
      <c r="M53" s="43">
        <f t="shared" si="7"/>
        <v>6890</v>
      </c>
      <c r="N53" s="43">
        <f t="shared" si="8"/>
        <v>3445</v>
      </c>
      <c r="O53" s="93"/>
      <c r="P53" s="44">
        <f t="shared" si="9"/>
        <v>10335</v>
      </c>
    </row>
    <row r="54" spans="1:16" ht="19.5" customHeight="1">
      <c r="A54" s="37" t="s">
        <v>17</v>
      </c>
      <c r="B54" s="38">
        <v>1</v>
      </c>
      <c r="C54" s="39">
        <v>4500</v>
      </c>
      <c r="D54" s="39">
        <v>4770</v>
      </c>
      <c r="E54" s="39">
        <f t="shared" si="6"/>
        <v>270</v>
      </c>
      <c r="F54" s="63">
        <f t="shared" si="10"/>
        <v>0.05660377358490566</v>
      </c>
      <c r="G54" s="39"/>
      <c r="H54" s="39"/>
      <c r="I54" s="39"/>
      <c r="J54" s="39"/>
      <c r="K54" s="39"/>
      <c r="L54" s="39"/>
      <c r="M54" s="39">
        <f t="shared" si="7"/>
        <v>4770</v>
      </c>
      <c r="N54" s="39">
        <f t="shared" si="8"/>
        <v>2385</v>
      </c>
      <c r="O54" s="91"/>
      <c r="P54" s="40">
        <f t="shared" si="9"/>
        <v>7155</v>
      </c>
    </row>
    <row r="55" spans="1:16" ht="19.5" customHeight="1">
      <c r="A55" s="10" t="s">
        <v>22</v>
      </c>
      <c r="B55" s="11">
        <v>1</v>
      </c>
      <c r="C55" s="12">
        <v>4680</v>
      </c>
      <c r="D55" s="12">
        <v>4960</v>
      </c>
      <c r="E55" s="12">
        <f t="shared" si="6"/>
        <v>280</v>
      </c>
      <c r="F55" s="65">
        <f t="shared" si="10"/>
        <v>0.056451612903225805</v>
      </c>
      <c r="G55" s="12"/>
      <c r="H55" s="12"/>
      <c r="I55" s="12"/>
      <c r="J55" s="12"/>
      <c r="K55" s="12"/>
      <c r="L55" s="12"/>
      <c r="M55" s="12">
        <f t="shared" si="7"/>
        <v>4960</v>
      </c>
      <c r="N55" s="12">
        <f t="shared" si="8"/>
        <v>2480</v>
      </c>
      <c r="O55" s="92"/>
      <c r="P55" s="13">
        <f t="shared" si="9"/>
        <v>7440</v>
      </c>
    </row>
    <row r="56" spans="1:16" ht="19.5" customHeight="1">
      <c r="A56" s="41" t="s">
        <v>21</v>
      </c>
      <c r="B56" s="42">
        <v>1</v>
      </c>
      <c r="C56" s="43">
        <v>4815</v>
      </c>
      <c r="D56" s="43">
        <v>5103.9</v>
      </c>
      <c r="E56" s="43">
        <f t="shared" si="6"/>
        <v>288.89999999999964</v>
      </c>
      <c r="F56" s="66">
        <f t="shared" si="10"/>
        <v>0.05660377358490559</v>
      </c>
      <c r="G56" s="43"/>
      <c r="H56" s="43"/>
      <c r="I56" s="43"/>
      <c r="J56" s="43"/>
      <c r="K56" s="43"/>
      <c r="L56" s="43"/>
      <c r="M56" s="43">
        <f t="shared" si="7"/>
        <v>5103.9</v>
      </c>
      <c r="N56" s="43">
        <f t="shared" si="8"/>
        <v>2551.95</v>
      </c>
      <c r="O56" s="93"/>
      <c r="P56" s="44">
        <f t="shared" si="9"/>
        <v>7655.849999999999</v>
      </c>
    </row>
    <row r="57" spans="1:16" ht="19.5" customHeight="1" thickBot="1">
      <c r="A57" s="69" t="s">
        <v>20</v>
      </c>
      <c r="B57" s="70">
        <v>1</v>
      </c>
      <c r="C57" s="71">
        <v>5175</v>
      </c>
      <c r="D57" s="71">
        <v>5512</v>
      </c>
      <c r="E57" s="20">
        <f t="shared" si="6"/>
        <v>337</v>
      </c>
      <c r="F57" s="64">
        <f t="shared" si="10"/>
        <v>0.06113933236574746</v>
      </c>
      <c r="G57" s="71"/>
      <c r="H57" s="71"/>
      <c r="I57" s="71"/>
      <c r="J57" s="71"/>
      <c r="K57" s="71"/>
      <c r="L57" s="71"/>
      <c r="M57" s="71">
        <f t="shared" si="7"/>
        <v>5512</v>
      </c>
      <c r="N57" s="71">
        <f t="shared" si="8"/>
        <v>2756</v>
      </c>
      <c r="O57" s="97"/>
      <c r="P57" s="72">
        <f>M57+N57</f>
        <v>8268</v>
      </c>
    </row>
    <row r="58" spans="1:16" ht="21.75" customHeight="1" thickBot="1">
      <c r="A58" s="125" t="s">
        <v>99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6"/>
    </row>
    <row r="59" spans="1:16" ht="19.5" customHeight="1">
      <c r="A59" s="84" t="s">
        <v>104</v>
      </c>
      <c r="B59" s="76" t="s">
        <v>96</v>
      </c>
      <c r="C59" s="76" t="s">
        <v>97</v>
      </c>
      <c r="D59" s="76" t="s">
        <v>97</v>
      </c>
      <c r="E59" s="76"/>
      <c r="F59" s="77"/>
      <c r="G59" s="86">
        <v>7000</v>
      </c>
      <c r="H59" s="78">
        <v>1000</v>
      </c>
      <c r="I59" s="78"/>
      <c r="J59" s="78"/>
      <c r="K59" s="78"/>
      <c r="L59" s="78"/>
      <c r="M59" s="78">
        <f>D59+G59+H59+I59+J59+K59+L59</f>
        <v>27703</v>
      </c>
      <c r="N59" s="78"/>
      <c r="O59" s="78">
        <f>M59*0.5</f>
        <v>13851.5</v>
      </c>
      <c r="P59" s="79">
        <f>M59+O59</f>
        <v>41554.5</v>
      </c>
    </row>
    <row r="60" spans="1:16" ht="19.5" customHeight="1">
      <c r="A60" s="85" t="s">
        <v>105</v>
      </c>
      <c r="B60" s="80" t="s">
        <v>96</v>
      </c>
      <c r="C60" s="80" t="s">
        <v>97</v>
      </c>
      <c r="D60" s="80" t="s">
        <v>97</v>
      </c>
      <c r="E60" s="80"/>
      <c r="F60" s="81"/>
      <c r="G60" s="87">
        <v>7000</v>
      </c>
      <c r="H60" s="82"/>
      <c r="I60" s="82">
        <v>500</v>
      </c>
      <c r="J60" s="82"/>
      <c r="K60" s="82"/>
      <c r="L60" s="82"/>
      <c r="M60" s="82">
        <f aca="true" t="shared" si="11" ref="M60:M72">D60+G60+H60+I60+J60+K60+L60</f>
        <v>27203</v>
      </c>
      <c r="N60" s="82"/>
      <c r="O60" s="82">
        <f aca="true" t="shared" si="12" ref="O60:O72">M60*0.5</f>
        <v>13601.5</v>
      </c>
      <c r="P60" s="83">
        <f aca="true" t="shared" si="13" ref="P60:P72">M60+O60</f>
        <v>40804.5</v>
      </c>
    </row>
    <row r="61" spans="1:16" ht="19.5" customHeight="1">
      <c r="A61" s="85" t="s">
        <v>105</v>
      </c>
      <c r="B61" s="80" t="s">
        <v>96</v>
      </c>
      <c r="C61" s="80" t="s">
        <v>97</v>
      </c>
      <c r="D61" s="80" t="s">
        <v>97</v>
      </c>
      <c r="E61" s="80"/>
      <c r="F61" s="81"/>
      <c r="G61" s="87">
        <v>7000</v>
      </c>
      <c r="H61" s="82"/>
      <c r="I61" s="82"/>
      <c r="J61" s="82"/>
      <c r="K61" s="82"/>
      <c r="L61" s="82"/>
      <c r="M61" s="82">
        <f t="shared" si="11"/>
        <v>26703</v>
      </c>
      <c r="N61" s="82"/>
      <c r="O61" s="82">
        <f t="shared" si="12"/>
        <v>13351.5</v>
      </c>
      <c r="P61" s="83">
        <f t="shared" si="13"/>
        <v>40054.5</v>
      </c>
    </row>
    <row r="62" spans="1:16" ht="19.5" customHeight="1">
      <c r="A62" s="85" t="s">
        <v>106</v>
      </c>
      <c r="B62" s="80" t="s">
        <v>96</v>
      </c>
      <c r="C62" s="80" t="s">
        <v>97</v>
      </c>
      <c r="D62" s="80" t="s">
        <v>97</v>
      </c>
      <c r="E62" s="80"/>
      <c r="F62" s="81"/>
      <c r="G62" s="87">
        <v>3000</v>
      </c>
      <c r="H62" s="82"/>
      <c r="I62" s="82">
        <v>500</v>
      </c>
      <c r="J62" s="82"/>
      <c r="K62" s="82"/>
      <c r="L62" s="82"/>
      <c r="M62" s="82">
        <f t="shared" si="11"/>
        <v>23203</v>
      </c>
      <c r="N62" s="82"/>
      <c r="O62" s="82">
        <f t="shared" si="12"/>
        <v>11601.5</v>
      </c>
      <c r="P62" s="83">
        <f t="shared" si="13"/>
        <v>34804.5</v>
      </c>
    </row>
    <row r="63" spans="1:16" ht="19.5" customHeight="1">
      <c r="A63" s="85" t="s">
        <v>107</v>
      </c>
      <c r="B63" s="80">
        <v>1</v>
      </c>
      <c r="C63" s="80">
        <v>8360</v>
      </c>
      <c r="D63" s="80">
        <v>8360</v>
      </c>
      <c r="E63" s="80"/>
      <c r="F63" s="81"/>
      <c r="G63" s="87">
        <v>7000</v>
      </c>
      <c r="H63" s="82">
        <v>1000</v>
      </c>
      <c r="I63" s="82"/>
      <c r="J63" s="82">
        <v>5016</v>
      </c>
      <c r="K63" s="82"/>
      <c r="L63" s="82">
        <v>6324</v>
      </c>
      <c r="M63" s="82">
        <f t="shared" si="11"/>
        <v>27700</v>
      </c>
      <c r="N63" s="82"/>
      <c r="O63" s="82">
        <f t="shared" si="12"/>
        <v>13850</v>
      </c>
      <c r="P63" s="83">
        <f t="shared" si="13"/>
        <v>41550</v>
      </c>
    </row>
    <row r="64" spans="1:16" ht="19.5" customHeight="1">
      <c r="A64" s="85" t="s">
        <v>108</v>
      </c>
      <c r="B64" s="80">
        <v>1</v>
      </c>
      <c r="C64" s="80">
        <v>8360</v>
      </c>
      <c r="D64" s="80">
        <v>8360</v>
      </c>
      <c r="E64" s="80"/>
      <c r="F64" s="81"/>
      <c r="G64" s="87">
        <v>7000</v>
      </c>
      <c r="H64" s="82"/>
      <c r="I64" s="82">
        <v>500</v>
      </c>
      <c r="J64" s="82">
        <v>5016</v>
      </c>
      <c r="K64" s="82">
        <v>5016</v>
      </c>
      <c r="L64" s="82">
        <v>5016</v>
      </c>
      <c r="M64" s="82">
        <f>D64+G64+H64+I64+J64</f>
        <v>20876</v>
      </c>
      <c r="N64" s="82"/>
      <c r="O64" s="82">
        <f t="shared" si="12"/>
        <v>10438</v>
      </c>
      <c r="P64" s="83">
        <f t="shared" si="13"/>
        <v>31314</v>
      </c>
    </row>
    <row r="65" spans="1:16" ht="19.5" customHeight="1">
      <c r="A65" s="85" t="s">
        <v>109</v>
      </c>
      <c r="B65" s="80">
        <v>1</v>
      </c>
      <c r="C65" s="80">
        <v>8360</v>
      </c>
      <c r="D65" s="80">
        <v>8360</v>
      </c>
      <c r="E65" s="80"/>
      <c r="F65" s="81"/>
      <c r="G65" s="87">
        <v>7000</v>
      </c>
      <c r="H65" s="82"/>
      <c r="I65" s="82"/>
      <c r="J65" s="82">
        <v>5016</v>
      </c>
      <c r="K65" s="82">
        <v>5016</v>
      </c>
      <c r="L65" s="82">
        <v>5016</v>
      </c>
      <c r="M65" s="82">
        <f>D65+G65+H65+I65+J65</f>
        <v>20376</v>
      </c>
      <c r="N65" s="82"/>
      <c r="O65" s="82">
        <f t="shared" si="12"/>
        <v>10188</v>
      </c>
      <c r="P65" s="83">
        <f t="shared" si="13"/>
        <v>30564</v>
      </c>
    </row>
    <row r="66" spans="1:16" ht="19.5" customHeight="1">
      <c r="A66" s="85" t="s">
        <v>110</v>
      </c>
      <c r="B66" s="80">
        <v>1</v>
      </c>
      <c r="C66" s="80">
        <v>6656</v>
      </c>
      <c r="D66" s="80">
        <v>6656</v>
      </c>
      <c r="E66" s="80"/>
      <c r="F66" s="81"/>
      <c r="G66" s="87">
        <v>7000</v>
      </c>
      <c r="H66" s="82"/>
      <c r="I66" s="82"/>
      <c r="J66" s="82">
        <v>2662.4</v>
      </c>
      <c r="K66" s="82">
        <v>2662.4</v>
      </c>
      <c r="L66" s="82">
        <v>2662.4</v>
      </c>
      <c r="M66" s="82">
        <f>D66+G66+H66+I66+J66</f>
        <v>16318.4</v>
      </c>
      <c r="N66" s="82"/>
      <c r="O66" s="82">
        <f t="shared" si="12"/>
        <v>8159.2</v>
      </c>
      <c r="P66" s="83">
        <f t="shared" si="13"/>
        <v>24477.6</v>
      </c>
    </row>
    <row r="67" spans="1:16" ht="19.5" customHeight="1">
      <c r="A67" s="85" t="s">
        <v>111</v>
      </c>
      <c r="B67" s="80">
        <v>1</v>
      </c>
      <c r="C67" s="80">
        <v>6656</v>
      </c>
      <c r="D67" s="80">
        <v>6656</v>
      </c>
      <c r="E67" s="80"/>
      <c r="F67" s="81"/>
      <c r="G67" s="87">
        <v>3000</v>
      </c>
      <c r="H67" s="82"/>
      <c r="I67" s="82">
        <v>500</v>
      </c>
      <c r="J67" s="82">
        <v>2662.4</v>
      </c>
      <c r="K67" s="82">
        <v>2662.4</v>
      </c>
      <c r="L67" s="82">
        <v>2662.4</v>
      </c>
      <c r="M67" s="82">
        <f>D67+G67+H67+I67+J67</f>
        <v>12818.4</v>
      </c>
      <c r="N67" s="82"/>
      <c r="O67" s="82">
        <f t="shared" si="12"/>
        <v>6409.2</v>
      </c>
      <c r="P67" s="83">
        <f t="shared" si="13"/>
        <v>19227.6</v>
      </c>
    </row>
    <row r="68" spans="1:16" ht="19.5" customHeight="1">
      <c r="A68" s="85" t="s">
        <v>112</v>
      </c>
      <c r="B68" s="80">
        <v>1</v>
      </c>
      <c r="C68" s="80">
        <v>6656</v>
      </c>
      <c r="D68" s="80">
        <v>6656</v>
      </c>
      <c r="E68" s="80"/>
      <c r="F68" s="81"/>
      <c r="G68" s="87">
        <v>3000</v>
      </c>
      <c r="H68" s="82"/>
      <c r="I68" s="82"/>
      <c r="J68" s="82">
        <v>2662.4</v>
      </c>
      <c r="K68" s="82">
        <v>2662.4</v>
      </c>
      <c r="L68" s="82">
        <v>2662.4</v>
      </c>
      <c r="M68" s="82">
        <f>D68+G68+H68+I68+J68</f>
        <v>12318.4</v>
      </c>
      <c r="N68" s="82"/>
      <c r="O68" s="82">
        <f t="shared" si="12"/>
        <v>6159.2</v>
      </c>
      <c r="P68" s="83">
        <f t="shared" si="13"/>
        <v>18477.6</v>
      </c>
    </row>
    <row r="69" spans="1:16" ht="19.5" customHeight="1">
      <c r="A69" s="85" t="s">
        <v>113</v>
      </c>
      <c r="B69" s="80">
        <v>1</v>
      </c>
      <c r="C69" s="80">
        <v>6390</v>
      </c>
      <c r="D69" s="80">
        <v>6390</v>
      </c>
      <c r="E69" s="80"/>
      <c r="F69" s="81"/>
      <c r="G69" s="87">
        <v>3000</v>
      </c>
      <c r="H69" s="82"/>
      <c r="I69" s="82"/>
      <c r="J69" s="82"/>
      <c r="K69" s="82"/>
      <c r="L69" s="82"/>
      <c r="M69" s="82">
        <f t="shared" si="11"/>
        <v>9390</v>
      </c>
      <c r="N69" s="82"/>
      <c r="O69" s="82">
        <f t="shared" si="12"/>
        <v>4695</v>
      </c>
      <c r="P69" s="83">
        <f t="shared" si="13"/>
        <v>14085</v>
      </c>
    </row>
    <row r="70" spans="1:16" ht="19.5" customHeight="1">
      <c r="A70" s="85" t="s">
        <v>98</v>
      </c>
      <c r="B70" s="80">
        <v>1</v>
      </c>
      <c r="C70" s="80">
        <v>6390</v>
      </c>
      <c r="D70" s="80">
        <v>6390</v>
      </c>
      <c r="E70" s="80"/>
      <c r="F70" s="81"/>
      <c r="G70" s="87"/>
      <c r="H70" s="82"/>
      <c r="I70" s="82"/>
      <c r="J70" s="82"/>
      <c r="K70" s="82"/>
      <c r="L70" s="82"/>
      <c r="M70" s="82">
        <f t="shared" si="11"/>
        <v>6390</v>
      </c>
      <c r="N70" s="82"/>
      <c r="O70" s="82">
        <f t="shared" si="12"/>
        <v>3195</v>
      </c>
      <c r="P70" s="83">
        <f t="shared" si="13"/>
        <v>9585</v>
      </c>
    </row>
    <row r="71" spans="1:16" ht="19.5" customHeight="1">
      <c r="A71" s="85" t="s">
        <v>114</v>
      </c>
      <c r="B71" s="80">
        <v>1</v>
      </c>
      <c r="C71" s="80">
        <v>5325</v>
      </c>
      <c r="D71" s="80">
        <v>5325</v>
      </c>
      <c r="E71" s="80"/>
      <c r="F71" s="81"/>
      <c r="G71" s="87">
        <v>3000</v>
      </c>
      <c r="H71" s="82"/>
      <c r="I71" s="82"/>
      <c r="J71" s="82"/>
      <c r="K71" s="82"/>
      <c r="L71" s="82"/>
      <c r="M71" s="82">
        <f t="shared" si="11"/>
        <v>8325</v>
      </c>
      <c r="N71" s="82"/>
      <c r="O71" s="82">
        <f t="shared" si="12"/>
        <v>4162.5</v>
      </c>
      <c r="P71" s="83">
        <f t="shared" si="13"/>
        <v>12487.5</v>
      </c>
    </row>
    <row r="72" spans="1:16" ht="19.5" customHeight="1" thickBot="1">
      <c r="A72" s="99" t="s">
        <v>115</v>
      </c>
      <c r="B72" s="100">
        <v>1</v>
      </c>
      <c r="C72" s="100">
        <v>5325</v>
      </c>
      <c r="D72" s="100">
        <v>5325</v>
      </c>
      <c r="E72" s="100"/>
      <c r="F72" s="101"/>
      <c r="G72" s="102"/>
      <c r="H72" s="98"/>
      <c r="I72" s="98"/>
      <c r="J72" s="98"/>
      <c r="K72" s="98"/>
      <c r="L72" s="98"/>
      <c r="M72" s="98">
        <f t="shared" si="11"/>
        <v>5325</v>
      </c>
      <c r="N72" s="98"/>
      <c r="O72" s="98">
        <f t="shared" si="12"/>
        <v>2662.5</v>
      </c>
      <c r="P72" s="103">
        <f t="shared" si="13"/>
        <v>7987.5</v>
      </c>
    </row>
    <row r="73" spans="1:16" ht="21.75" customHeight="1" thickBot="1">
      <c r="A73" s="125" t="s">
        <v>116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6"/>
    </row>
    <row r="74" spans="1:16" ht="19.5" customHeight="1">
      <c r="A74" s="84" t="s">
        <v>117</v>
      </c>
      <c r="B74" s="76" t="s">
        <v>96</v>
      </c>
      <c r="C74" s="76">
        <v>4985</v>
      </c>
      <c r="D74" s="76">
        <v>4985</v>
      </c>
      <c r="E74" s="76"/>
      <c r="F74" s="77"/>
      <c r="G74" s="86"/>
      <c r="H74" s="78"/>
      <c r="I74" s="78"/>
      <c r="J74" s="78"/>
      <c r="K74" s="78"/>
      <c r="L74" s="78"/>
      <c r="M74" s="78">
        <f>D74</f>
        <v>4985</v>
      </c>
      <c r="N74" s="78">
        <f>D74*0.5</f>
        <v>2492.5</v>
      </c>
      <c r="O74" s="78"/>
      <c r="P74" s="79">
        <f>D74+N74</f>
        <v>7477.5</v>
      </c>
    </row>
    <row r="75" spans="1:16" ht="19.5" customHeight="1">
      <c r="A75" s="85" t="s">
        <v>118</v>
      </c>
      <c r="B75" s="80">
        <v>1</v>
      </c>
      <c r="C75" s="80">
        <v>4793</v>
      </c>
      <c r="D75" s="80">
        <v>4793</v>
      </c>
      <c r="E75" s="80"/>
      <c r="F75" s="81"/>
      <c r="G75" s="87"/>
      <c r="H75" s="82"/>
      <c r="I75" s="82"/>
      <c r="J75" s="82"/>
      <c r="K75" s="82"/>
      <c r="L75" s="82"/>
      <c r="M75" s="82">
        <f>D75</f>
        <v>4793</v>
      </c>
      <c r="N75" s="82">
        <f>D75*0.5</f>
        <v>2396.5</v>
      </c>
      <c r="O75" s="82"/>
      <c r="P75" s="83">
        <f>D75+N75</f>
        <v>7189.5</v>
      </c>
    </row>
    <row r="76" spans="1:16" ht="19.5" customHeight="1">
      <c r="A76" s="85" t="s">
        <v>119</v>
      </c>
      <c r="B76" s="80">
        <v>1</v>
      </c>
      <c r="C76" s="80">
        <v>4793</v>
      </c>
      <c r="D76" s="80">
        <v>4793</v>
      </c>
      <c r="E76" s="80"/>
      <c r="F76" s="81"/>
      <c r="G76" s="87"/>
      <c r="H76" s="82"/>
      <c r="I76" s="82"/>
      <c r="J76" s="82"/>
      <c r="K76" s="82"/>
      <c r="L76" s="82"/>
      <c r="M76" s="82">
        <f>D76</f>
        <v>4793</v>
      </c>
      <c r="N76" s="82">
        <f>D76*0.5</f>
        <v>2396.5</v>
      </c>
      <c r="O76" s="82"/>
      <c r="P76" s="83">
        <f>D76+N76</f>
        <v>7189.5</v>
      </c>
    </row>
    <row r="77" spans="1:16" ht="19.5" customHeight="1" thickBot="1">
      <c r="A77" s="85" t="s">
        <v>120</v>
      </c>
      <c r="B77" s="80">
        <v>1</v>
      </c>
      <c r="C77" s="80">
        <v>5538</v>
      </c>
      <c r="D77" s="80">
        <v>5538</v>
      </c>
      <c r="E77" s="80"/>
      <c r="F77" s="81"/>
      <c r="G77" s="87"/>
      <c r="H77" s="82"/>
      <c r="I77" s="82"/>
      <c r="J77" s="82"/>
      <c r="K77" s="82"/>
      <c r="L77" s="82"/>
      <c r="M77" s="98">
        <f>D77</f>
        <v>5538</v>
      </c>
      <c r="N77" s="82">
        <f>D77*0.5</f>
        <v>2769</v>
      </c>
      <c r="O77" s="82"/>
      <c r="P77" s="83">
        <f>D77+N77</f>
        <v>8307</v>
      </c>
    </row>
    <row r="78" spans="1:16" ht="21.75" customHeight="1" thickBot="1">
      <c r="A78" s="125" t="s">
        <v>121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6"/>
    </row>
    <row r="79" spans="1:16" ht="19.5" customHeight="1">
      <c r="A79" s="84" t="s">
        <v>122</v>
      </c>
      <c r="B79" s="76">
        <v>1</v>
      </c>
      <c r="C79" s="76"/>
      <c r="D79" s="76">
        <v>5538</v>
      </c>
      <c r="E79" s="76"/>
      <c r="F79" s="77"/>
      <c r="G79" s="86"/>
      <c r="H79" s="78"/>
      <c r="I79" s="78"/>
      <c r="J79" s="78"/>
      <c r="K79" s="78"/>
      <c r="L79" s="78"/>
      <c r="M79" s="78">
        <f>D79</f>
        <v>5538</v>
      </c>
      <c r="N79" s="78">
        <f>D79*0.5</f>
        <v>2769</v>
      </c>
      <c r="O79" s="78"/>
      <c r="P79" s="79">
        <f>M79+N79</f>
        <v>8307</v>
      </c>
    </row>
    <row r="80" spans="1:16" ht="19.5" customHeight="1">
      <c r="A80" s="85" t="s">
        <v>123</v>
      </c>
      <c r="B80" s="80">
        <v>1</v>
      </c>
      <c r="C80" s="80"/>
      <c r="D80" s="80">
        <v>5538</v>
      </c>
      <c r="E80" s="80"/>
      <c r="F80" s="81"/>
      <c r="G80" s="87"/>
      <c r="H80" s="82"/>
      <c r="I80" s="82"/>
      <c r="J80" s="82"/>
      <c r="K80" s="82"/>
      <c r="L80" s="82"/>
      <c r="M80" s="82">
        <f>D80</f>
        <v>5538</v>
      </c>
      <c r="N80" s="82">
        <f>D80*0.5</f>
        <v>2769</v>
      </c>
      <c r="O80" s="82"/>
      <c r="P80" s="83">
        <f>M80+N80</f>
        <v>8307</v>
      </c>
    </row>
    <row r="81" spans="1:16" ht="19.5" customHeight="1">
      <c r="A81" s="85" t="s">
        <v>125</v>
      </c>
      <c r="B81" s="80">
        <v>1</v>
      </c>
      <c r="C81" s="80"/>
      <c r="D81" s="80">
        <v>5538</v>
      </c>
      <c r="E81" s="80"/>
      <c r="F81" s="81"/>
      <c r="G81" s="87"/>
      <c r="H81" s="82"/>
      <c r="I81" s="82"/>
      <c r="J81" s="82"/>
      <c r="K81" s="82"/>
      <c r="L81" s="82"/>
      <c r="M81" s="82">
        <f>D81</f>
        <v>5538</v>
      </c>
      <c r="N81" s="82">
        <f>D81*0.5</f>
        <v>2769</v>
      </c>
      <c r="O81" s="82"/>
      <c r="P81" s="83">
        <f>M81+N81</f>
        <v>8307</v>
      </c>
    </row>
    <row r="82" spans="1:16" ht="19.5" customHeight="1" thickBot="1">
      <c r="A82" s="85" t="s">
        <v>124</v>
      </c>
      <c r="B82" s="80">
        <v>1</v>
      </c>
      <c r="C82" s="80"/>
      <c r="D82" s="80">
        <v>6656</v>
      </c>
      <c r="E82" s="80"/>
      <c r="F82" s="81"/>
      <c r="G82" s="87"/>
      <c r="H82" s="82"/>
      <c r="I82" s="82"/>
      <c r="J82" s="82"/>
      <c r="K82" s="82"/>
      <c r="L82" s="82"/>
      <c r="M82" s="82">
        <f>D82</f>
        <v>6656</v>
      </c>
      <c r="N82" s="82">
        <f>D82*0.5</f>
        <v>3328</v>
      </c>
      <c r="O82" s="82"/>
      <c r="P82" s="83">
        <f>M82+N82</f>
        <v>9984</v>
      </c>
    </row>
    <row r="83" spans="1:16" ht="21.75" customHeight="1" thickBot="1">
      <c r="A83" s="125" t="s">
        <v>126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6"/>
    </row>
    <row r="84" spans="1:16" ht="19.5" customHeight="1">
      <c r="A84" s="84" t="s">
        <v>128</v>
      </c>
      <c r="B84" s="76">
        <v>1</v>
      </c>
      <c r="C84" s="76"/>
      <c r="D84" s="76">
        <v>4611</v>
      </c>
      <c r="E84" s="76"/>
      <c r="F84" s="77"/>
      <c r="G84" s="86"/>
      <c r="H84" s="78"/>
      <c r="I84" s="78"/>
      <c r="J84" s="78"/>
      <c r="K84" s="78"/>
      <c r="L84" s="78"/>
      <c r="M84" s="78">
        <f>D84</f>
        <v>4611</v>
      </c>
      <c r="N84" s="78">
        <f>D84*0.5</f>
        <v>2305.5</v>
      </c>
      <c r="O84" s="78"/>
      <c r="P84" s="79">
        <f>M84+N84</f>
        <v>6916.5</v>
      </c>
    </row>
    <row r="85" spans="1:16" ht="19.5" customHeight="1" thickBot="1">
      <c r="A85" s="85" t="s">
        <v>127</v>
      </c>
      <c r="B85" s="80">
        <v>1</v>
      </c>
      <c r="C85" s="80"/>
      <c r="D85" s="80">
        <v>4611</v>
      </c>
      <c r="E85" s="80"/>
      <c r="F85" s="81"/>
      <c r="G85" s="87"/>
      <c r="H85" s="82"/>
      <c r="I85" s="82"/>
      <c r="J85" s="82"/>
      <c r="K85" s="82"/>
      <c r="L85" s="82"/>
      <c r="M85" s="82">
        <f>D85</f>
        <v>4611</v>
      </c>
      <c r="N85" s="82">
        <f>D85*0.5</f>
        <v>2305.5</v>
      </c>
      <c r="O85" s="82"/>
      <c r="P85" s="83">
        <f>M85+N85</f>
        <v>6916.5</v>
      </c>
    </row>
    <row r="86" spans="1:16" ht="19.5" customHeight="1" thickBot="1">
      <c r="A86" s="125" t="s">
        <v>50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6"/>
    </row>
    <row r="87" spans="1:16" ht="27" customHeight="1">
      <c r="A87" s="16" t="s">
        <v>34</v>
      </c>
      <c r="B87" s="131" t="s">
        <v>31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3"/>
    </row>
    <row r="88" spans="1:16" ht="40.5" customHeight="1">
      <c r="A88" s="17" t="s">
        <v>36</v>
      </c>
      <c r="B88" s="134" t="s">
        <v>32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21"/>
    </row>
    <row r="89" spans="1:16" ht="57" customHeight="1" thickBot="1">
      <c r="A89" s="27" t="s">
        <v>35</v>
      </c>
      <c r="B89" s="136" t="s">
        <v>33</v>
      </c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8"/>
    </row>
    <row r="90" spans="1:16" ht="19.5" customHeight="1" thickBot="1">
      <c r="A90" s="125" t="s">
        <v>44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6"/>
    </row>
    <row r="91" spans="1:16" ht="56.25" customHeight="1">
      <c r="A91" s="24" t="s">
        <v>40</v>
      </c>
      <c r="B91" s="131" t="s">
        <v>43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3"/>
    </row>
    <row r="92" spans="1:16" ht="121.5" customHeight="1">
      <c r="A92" s="25" t="s">
        <v>12</v>
      </c>
      <c r="B92" s="134" t="s">
        <v>45</v>
      </c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21"/>
    </row>
    <row r="93" spans="1:16" ht="108" customHeight="1">
      <c r="A93" s="25" t="s">
        <v>10</v>
      </c>
      <c r="B93" s="139" t="s">
        <v>46</v>
      </c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1"/>
    </row>
    <row r="94" spans="1:16" ht="90" customHeight="1">
      <c r="A94" s="25" t="s">
        <v>14</v>
      </c>
      <c r="B94" s="134" t="s">
        <v>47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21"/>
    </row>
    <row r="95" spans="1:16" ht="88.5" customHeight="1">
      <c r="A95" s="25" t="s">
        <v>7</v>
      </c>
      <c r="B95" s="134" t="s">
        <v>48</v>
      </c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21"/>
    </row>
    <row r="96" spans="1:16" ht="129" customHeight="1" thickBot="1">
      <c r="A96" s="26" t="s">
        <v>6</v>
      </c>
      <c r="B96" s="136" t="s">
        <v>49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8"/>
    </row>
    <row r="99" spans="1:16" ht="14.25" customHeight="1">
      <c r="A99" s="28" t="s">
        <v>54</v>
      </c>
      <c r="B99" s="142" t="s">
        <v>78</v>
      </c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</row>
    <row r="100" spans="1:16" ht="14.25">
      <c r="A100" s="28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</row>
    <row r="101" spans="1:16" ht="14.25">
      <c r="A101" s="29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</row>
    <row r="102" spans="1:16" ht="14.25" customHeight="1">
      <c r="A102" s="28" t="s">
        <v>55</v>
      </c>
      <c r="B102" s="142" t="s">
        <v>79</v>
      </c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</row>
    <row r="103" spans="1:16" ht="14.25">
      <c r="A103" s="28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</row>
    <row r="104" spans="1:16" ht="14.25">
      <c r="A104" s="29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</row>
    <row r="105" spans="1:16" ht="14.25" customHeight="1">
      <c r="A105" s="28" t="s">
        <v>83</v>
      </c>
      <c r="B105" s="142" t="s">
        <v>80</v>
      </c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</row>
    <row r="106" spans="1:16" ht="14.25">
      <c r="A106" s="28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</row>
    <row r="107" spans="2:16" ht="14.25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</row>
    <row r="108" spans="1:16" ht="14.25" customHeight="1">
      <c r="A108" s="28" t="s">
        <v>76</v>
      </c>
      <c r="B108" s="142" t="s">
        <v>81</v>
      </c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</row>
    <row r="109" spans="1:16" ht="14.25">
      <c r="A109" s="28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</row>
    <row r="110" spans="1:16" ht="14.25">
      <c r="A110" s="28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</row>
    <row r="111" spans="1:16" ht="25.5" customHeight="1">
      <c r="A111" s="28" t="s">
        <v>77</v>
      </c>
      <c r="B111" s="142" t="s">
        <v>82</v>
      </c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</row>
    <row r="112" spans="3:16" ht="12.75">
      <c r="C112" s="143"/>
      <c r="D112" s="143"/>
      <c r="E112" s="143"/>
      <c r="F112" s="143"/>
      <c r="G112" s="143"/>
      <c r="H112" s="143"/>
      <c r="I112" s="143"/>
      <c r="J112" s="60"/>
      <c r="K112" s="60"/>
      <c r="L112" s="60"/>
      <c r="M112" s="143"/>
      <c r="N112" s="143"/>
      <c r="O112" s="143"/>
      <c r="P112" s="143"/>
    </row>
  </sheetData>
  <mergeCells count="42">
    <mergeCell ref="O5:O6"/>
    <mergeCell ref="B108:P108"/>
    <mergeCell ref="B111:P111"/>
    <mergeCell ref="C112:G112"/>
    <mergeCell ref="H112:I112"/>
    <mergeCell ref="M112:P112"/>
    <mergeCell ref="B96:P96"/>
    <mergeCell ref="B99:P99"/>
    <mergeCell ref="B102:P102"/>
    <mergeCell ref="B105:P105"/>
    <mergeCell ref="B92:P92"/>
    <mergeCell ref="B93:P93"/>
    <mergeCell ref="B94:P94"/>
    <mergeCell ref="B95:P95"/>
    <mergeCell ref="B88:P88"/>
    <mergeCell ref="B89:P89"/>
    <mergeCell ref="A90:P90"/>
    <mergeCell ref="B91:P91"/>
    <mergeCell ref="A86:P86"/>
    <mergeCell ref="B87:P87"/>
    <mergeCell ref="A2:P2"/>
    <mergeCell ref="A3:P3"/>
    <mergeCell ref="A5:A6"/>
    <mergeCell ref="B5:B6"/>
    <mergeCell ref="C5:C6"/>
    <mergeCell ref="G5:G6"/>
    <mergeCell ref="H5:I5"/>
    <mergeCell ref="M5:M6"/>
    <mergeCell ref="A73:P73"/>
    <mergeCell ref="A78:P78"/>
    <mergeCell ref="A83:P83"/>
    <mergeCell ref="A58:P58"/>
    <mergeCell ref="D5:D6"/>
    <mergeCell ref="E5:E6"/>
    <mergeCell ref="F5:F6"/>
    <mergeCell ref="A43:P43"/>
    <mergeCell ref="A7:P7"/>
    <mergeCell ref="N5:N6"/>
    <mergeCell ref="P5:P6"/>
    <mergeCell ref="J5:J6"/>
    <mergeCell ref="K5:K6"/>
    <mergeCell ref="L5:L6"/>
  </mergeCells>
  <printOptions horizontalCentered="1"/>
  <pageMargins left="0.2362204724409449" right="0.2362204724409449" top="0.1968503937007874" bottom="0.1968503937007874" header="0.15748031496062992" footer="0.15748031496062992"/>
  <pageSetup orientation="portrait" paperSize="9" scale="53" r:id="rId1"/>
  <rowBreaks count="1" manualBreakCount="1">
    <brk id="72" max="15" man="1"/>
  </rowBreaks>
  <ignoredErrors>
    <ignoredError sqref="B59:C62 D59:D62 B7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78"/>
  <sheetViews>
    <sheetView workbookViewId="0" topLeftCell="A1">
      <pane ySplit="6" topLeftCell="BM7" activePane="bottomLeft" state="frozen"/>
      <selection pane="topLeft" activeCell="A1" sqref="A1"/>
      <selection pane="bottomLeft" activeCell="I8" sqref="I8:I13"/>
    </sheetView>
  </sheetViews>
  <sheetFormatPr defaultColWidth="9.00390625" defaultRowHeight="12.75"/>
  <cols>
    <col min="1" max="1" width="52.625" style="0" customWidth="1"/>
    <col min="2" max="2" width="10.75390625" style="0" customWidth="1"/>
    <col min="3" max="3" width="10.25390625" style="0" customWidth="1"/>
    <col min="4" max="4" width="9.75390625" style="0" customWidth="1"/>
    <col min="5" max="5" width="11.875" style="0" customWidth="1"/>
    <col min="6" max="6" width="11.625" style="0" customWidth="1"/>
    <col min="7" max="7" width="10.875" style="0" customWidth="1"/>
    <col min="8" max="8" width="10.625" style="0" customWidth="1"/>
    <col min="9" max="9" width="12.25390625" style="0" customWidth="1"/>
  </cols>
  <sheetData>
    <row r="2" spans="1:9" ht="32.2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</row>
    <row r="3" spans="1:9" ht="19.5" customHeight="1">
      <c r="A3" s="144" t="s">
        <v>25</v>
      </c>
      <c r="B3" s="144"/>
      <c r="C3" s="144"/>
      <c r="D3" s="144"/>
      <c r="E3" s="144"/>
      <c r="F3" s="144"/>
      <c r="G3" s="144"/>
      <c r="H3" s="144"/>
      <c r="I3" s="144"/>
    </row>
    <row r="4" ht="13.5" thickBot="1"/>
    <row r="5" spans="1:9" ht="30.75" customHeight="1" thickBot="1">
      <c r="A5" s="123" t="s">
        <v>5</v>
      </c>
      <c r="B5" s="123" t="s">
        <v>0</v>
      </c>
      <c r="C5" s="123" t="s">
        <v>1</v>
      </c>
      <c r="D5" s="123" t="s">
        <v>2</v>
      </c>
      <c r="E5" s="125" t="s">
        <v>56</v>
      </c>
      <c r="F5" s="126"/>
      <c r="G5" s="123" t="s">
        <v>3</v>
      </c>
      <c r="H5" s="123" t="s">
        <v>71</v>
      </c>
      <c r="I5" s="123" t="s">
        <v>4</v>
      </c>
    </row>
    <row r="6" spans="1:9" ht="27.75" customHeight="1" thickBot="1">
      <c r="A6" s="124"/>
      <c r="B6" s="124"/>
      <c r="C6" s="124"/>
      <c r="D6" s="124"/>
      <c r="E6" s="1" t="s">
        <v>57</v>
      </c>
      <c r="F6" s="1" t="s">
        <v>58</v>
      </c>
      <c r="G6" s="124"/>
      <c r="H6" s="124"/>
      <c r="I6" s="124"/>
    </row>
    <row r="7" spans="1:9" ht="20.25" customHeight="1" thickBot="1">
      <c r="A7" s="145" t="s">
        <v>30</v>
      </c>
      <c r="B7" s="146"/>
      <c r="C7" s="146"/>
      <c r="D7" s="146"/>
      <c r="E7" s="146"/>
      <c r="F7" s="146"/>
      <c r="G7" s="146"/>
      <c r="H7" s="147"/>
      <c r="I7" s="148"/>
    </row>
    <row r="8" spans="1:9" ht="20.25" customHeight="1">
      <c r="A8" s="2" t="s">
        <v>51</v>
      </c>
      <c r="B8" s="3">
        <v>1</v>
      </c>
      <c r="C8" s="4">
        <v>6250</v>
      </c>
      <c r="D8" s="22">
        <v>3000</v>
      </c>
      <c r="E8" s="4"/>
      <c r="F8" s="22"/>
      <c r="G8" s="22">
        <f aca="true" t="shared" si="0" ref="G8:G14">C8+D8+E8+F8</f>
        <v>9250</v>
      </c>
      <c r="H8" s="23">
        <f aca="true" t="shared" si="1" ref="H8:H13">C8*0.5</f>
        <v>3125</v>
      </c>
      <c r="I8" s="5">
        <f aca="true" t="shared" si="2" ref="I8:I13">G8+H8</f>
        <v>12375</v>
      </c>
    </row>
    <row r="9" spans="1:9" ht="19.5" customHeight="1">
      <c r="A9" s="10" t="s">
        <v>72</v>
      </c>
      <c r="B9" s="11">
        <v>1</v>
      </c>
      <c r="C9" s="12">
        <v>6250</v>
      </c>
      <c r="D9" s="30">
        <v>3000</v>
      </c>
      <c r="E9" s="12">
        <v>1000</v>
      </c>
      <c r="F9" s="30"/>
      <c r="G9" s="30">
        <f t="shared" si="0"/>
        <v>10250</v>
      </c>
      <c r="H9" s="35">
        <f t="shared" si="1"/>
        <v>3125</v>
      </c>
      <c r="I9" s="13">
        <f t="shared" si="2"/>
        <v>13375</v>
      </c>
    </row>
    <row r="10" spans="1:9" ht="19.5" customHeight="1">
      <c r="A10" s="41" t="s">
        <v>73</v>
      </c>
      <c r="B10" s="42">
        <v>1</v>
      </c>
      <c r="C10" s="43">
        <v>6250</v>
      </c>
      <c r="D10" s="47">
        <v>3000</v>
      </c>
      <c r="E10" s="43"/>
      <c r="F10" s="47">
        <v>500</v>
      </c>
      <c r="G10" s="47">
        <f t="shared" si="0"/>
        <v>9750</v>
      </c>
      <c r="H10" s="48">
        <f t="shared" si="1"/>
        <v>3125</v>
      </c>
      <c r="I10" s="44">
        <f t="shared" si="2"/>
        <v>12875</v>
      </c>
    </row>
    <row r="11" spans="1:9" ht="19.5" customHeight="1">
      <c r="A11" s="18" t="s">
        <v>52</v>
      </c>
      <c r="B11" s="19">
        <v>1</v>
      </c>
      <c r="C11" s="20">
        <v>6250</v>
      </c>
      <c r="D11" s="20">
        <v>7000</v>
      </c>
      <c r="E11" s="20"/>
      <c r="F11" s="20"/>
      <c r="G11" s="34">
        <f t="shared" si="0"/>
        <v>13250</v>
      </c>
      <c r="H11" s="20">
        <f t="shared" si="1"/>
        <v>3125</v>
      </c>
      <c r="I11" s="21">
        <f t="shared" si="2"/>
        <v>16375</v>
      </c>
    </row>
    <row r="12" spans="1:9" ht="20.25" customHeight="1">
      <c r="A12" s="10" t="s">
        <v>74</v>
      </c>
      <c r="B12" s="11">
        <v>1</v>
      </c>
      <c r="C12" s="12">
        <v>6250</v>
      </c>
      <c r="D12" s="12">
        <v>7000</v>
      </c>
      <c r="E12" s="12">
        <v>1000</v>
      </c>
      <c r="F12" s="12"/>
      <c r="G12" s="30">
        <f t="shared" si="0"/>
        <v>14250</v>
      </c>
      <c r="H12" s="12">
        <f t="shared" si="1"/>
        <v>3125</v>
      </c>
      <c r="I12" s="13">
        <f t="shared" si="2"/>
        <v>17375</v>
      </c>
    </row>
    <row r="13" spans="1:9" ht="20.25" customHeight="1">
      <c r="A13" s="55" t="s">
        <v>75</v>
      </c>
      <c r="B13" s="56">
        <v>1</v>
      </c>
      <c r="C13" s="57">
        <v>6250</v>
      </c>
      <c r="D13" s="57">
        <v>7000</v>
      </c>
      <c r="E13" s="57"/>
      <c r="F13" s="57">
        <v>500</v>
      </c>
      <c r="G13" s="58">
        <f t="shared" si="0"/>
        <v>13750</v>
      </c>
      <c r="H13" s="57">
        <f t="shared" si="1"/>
        <v>3125</v>
      </c>
      <c r="I13" s="59">
        <f t="shared" si="2"/>
        <v>16875</v>
      </c>
    </row>
    <row r="14" spans="1:9" ht="19.5" customHeight="1">
      <c r="A14" s="37" t="s">
        <v>6</v>
      </c>
      <c r="B14" s="38">
        <v>1</v>
      </c>
      <c r="C14" s="39">
        <v>5000</v>
      </c>
      <c r="D14" s="39"/>
      <c r="E14" s="39"/>
      <c r="F14" s="39"/>
      <c r="G14" s="39">
        <f t="shared" si="0"/>
        <v>5000</v>
      </c>
      <c r="H14" s="39">
        <f>C14*0.5</f>
        <v>2500</v>
      </c>
      <c r="I14" s="40">
        <f>G14+H14</f>
        <v>7500</v>
      </c>
    </row>
    <row r="15" spans="1:9" ht="19.5" customHeight="1">
      <c r="A15" s="41" t="s">
        <v>9</v>
      </c>
      <c r="B15" s="42">
        <v>1</v>
      </c>
      <c r="C15" s="43">
        <v>5000</v>
      </c>
      <c r="D15" s="43">
        <v>3000</v>
      </c>
      <c r="E15" s="43"/>
      <c r="F15" s="43"/>
      <c r="G15" s="43">
        <f aca="true" t="shared" si="3" ref="G15:G34">C15+D15+E15+F15</f>
        <v>8000</v>
      </c>
      <c r="H15" s="43">
        <f aca="true" t="shared" si="4" ref="H15:H34">C15*0.5</f>
        <v>2500</v>
      </c>
      <c r="I15" s="44">
        <f aca="true" t="shared" si="5" ref="I15:I34">G15+H15</f>
        <v>10500</v>
      </c>
    </row>
    <row r="16" spans="1:9" ht="19.5" customHeight="1">
      <c r="A16" s="37" t="s">
        <v>7</v>
      </c>
      <c r="B16" s="38">
        <v>1</v>
      </c>
      <c r="C16" s="39">
        <v>5400</v>
      </c>
      <c r="D16" s="39"/>
      <c r="E16" s="39"/>
      <c r="F16" s="39"/>
      <c r="G16" s="39">
        <f t="shared" si="3"/>
        <v>5400</v>
      </c>
      <c r="H16" s="39">
        <f t="shared" si="4"/>
        <v>2700</v>
      </c>
      <c r="I16" s="40">
        <f t="shared" si="5"/>
        <v>8100</v>
      </c>
    </row>
    <row r="17" spans="1:9" ht="19.5" customHeight="1">
      <c r="A17" s="41" t="s">
        <v>8</v>
      </c>
      <c r="B17" s="42">
        <v>1</v>
      </c>
      <c r="C17" s="43">
        <v>5400</v>
      </c>
      <c r="D17" s="43">
        <v>3000</v>
      </c>
      <c r="E17" s="43"/>
      <c r="F17" s="43"/>
      <c r="G17" s="43">
        <f t="shared" si="3"/>
        <v>8400</v>
      </c>
      <c r="H17" s="43">
        <f t="shared" si="4"/>
        <v>2700</v>
      </c>
      <c r="I17" s="44">
        <f t="shared" si="5"/>
        <v>11100</v>
      </c>
    </row>
    <row r="18" spans="1:9" ht="19.5" customHeight="1">
      <c r="A18" s="31" t="s">
        <v>14</v>
      </c>
      <c r="B18" s="32">
        <v>1</v>
      </c>
      <c r="C18" s="33">
        <v>5800</v>
      </c>
      <c r="D18" s="33"/>
      <c r="E18" s="33"/>
      <c r="F18" s="33"/>
      <c r="G18" s="33">
        <f t="shared" si="3"/>
        <v>5800</v>
      </c>
      <c r="H18" s="33">
        <f t="shared" si="4"/>
        <v>2900</v>
      </c>
      <c r="I18" s="36">
        <f t="shared" si="5"/>
        <v>8700</v>
      </c>
    </row>
    <row r="19" spans="1:9" ht="19.5" customHeight="1">
      <c r="A19" s="37" t="s">
        <v>15</v>
      </c>
      <c r="B19" s="38">
        <v>1</v>
      </c>
      <c r="C19" s="39">
        <v>5800</v>
      </c>
      <c r="D19" s="39">
        <v>3000</v>
      </c>
      <c r="E19" s="39"/>
      <c r="F19" s="39"/>
      <c r="G19" s="39">
        <f t="shared" si="3"/>
        <v>8800</v>
      </c>
      <c r="H19" s="39">
        <f t="shared" si="4"/>
        <v>2900</v>
      </c>
      <c r="I19" s="40">
        <f t="shared" si="5"/>
        <v>11700</v>
      </c>
    </row>
    <row r="20" spans="1:9" ht="19.5" customHeight="1">
      <c r="A20" s="10" t="s">
        <v>59</v>
      </c>
      <c r="B20" s="11">
        <v>1</v>
      </c>
      <c r="C20" s="12">
        <v>5800</v>
      </c>
      <c r="D20" s="12">
        <v>3000</v>
      </c>
      <c r="E20" s="12">
        <v>1000</v>
      </c>
      <c r="F20" s="12"/>
      <c r="G20" s="12">
        <f>C20+D20+E20+F20</f>
        <v>9800</v>
      </c>
      <c r="H20" s="12">
        <f>C20*0.5</f>
        <v>2900</v>
      </c>
      <c r="I20" s="13">
        <f>G20+H20</f>
        <v>12700</v>
      </c>
    </row>
    <row r="21" spans="1:9" ht="19.5" customHeight="1">
      <c r="A21" s="41" t="s">
        <v>60</v>
      </c>
      <c r="B21" s="42">
        <v>1</v>
      </c>
      <c r="C21" s="43">
        <v>5800</v>
      </c>
      <c r="D21" s="43">
        <v>3000</v>
      </c>
      <c r="E21" s="43"/>
      <c r="F21" s="43">
        <v>500</v>
      </c>
      <c r="G21" s="43">
        <f>C21+D21+E21+F21</f>
        <v>9300</v>
      </c>
      <c r="H21" s="43">
        <f>C21*0.5</f>
        <v>2900</v>
      </c>
      <c r="I21" s="44">
        <f>G21+H21</f>
        <v>12200</v>
      </c>
    </row>
    <row r="22" spans="1:9" ht="19.5" customHeight="1">
      <c r="A22" s="37" t="s">
        <v>41</v>
      </c>
      <c r="B22" s="38">
        <v>1</v>
      </c>
      <c r="C22" s="39">
        <v>5800</v>
      </c>
      <c r="D22" s="39">
        <v>7000</v>
      </c>
      <c r="E22" s="39"/>
      <c r="F22" s="39"/>
      <c r="G22" s="39">
        <f t="shared" si="3"/>
        <v>12800</v>
      </c>
      <c r="H22" s="39">
        <f t="shared" si="4"/>
        <v>2900</v>
      </c>
      <c r="I22" s="40">
        <f t="shared" si="5"/>
        <v>15700</v>
      </c>
    </row>
    <row r="23" spans="1:9" ht="19.5" customHeight="1">
      <c r="A23" s="10" t="s">
        <v>61</v>
      </c>
      <c r="B23" s="11">
        <v>1</v>
      </c>
      <c r="C23" s="12">
        <v>5800</v>
      </c>
      <c r="D23" s="12">
        <v>7000</v>
      </c>
      <c r="E23" s="12">
        <v>1000</v>
      </c>
      <c r="F23" s="12"/>
      <c r="G23" s="12">
        <f>C23+D23+E23+F23</f>
        <v>13800</v>
      </c>
      <c r="H23" s="12">
        <f>C23*0.5</f>
        <v>2900</v>
      </c>
      <c r="I23" s="13">
        <f>G23+H23</f>
        <v>16700</v>
      </c>
    </row>
    <row r="24" spans="1:9" ht="19.5" customHeight="1">
      <c r="A24" s="41" t="s">
        <v>62</v>
      </c>
      <c r="B24" s="42">
        <v>1</v>
      </c>
      <c r="C24" s="43">
        <v>5800</v>
      </c>
      <c r="D24" s="43">
        <v>7000</v>
      </c>
      <c r="E24" s="43"/>
      <c r="F24" s="43">
        <v>500</v>
      </c>
      <c r="G24" s="43">
        <f>C24+D24+E24+F24</f>
        <v>13300</v>
      </c>
      <c r="H24" s="43">
        <f>C24*0.5</f>
        <v>2900</v>
      </c>
      <c r="I24" s="44">
        <f>G24+H24</f>
        <v>16200</v>
      </c>
    </row>
    <row r="25" spans="1:9" ht="19.5" customHeight="1">
      <c r="A25" s="37" t="s">
        <v>11</v>
      </c>
      <c r="B25" s="38">
        <v>1</v>
      </c>
      <c r="C25" s="39">
        <v>6400</v>
      </c>
      <c r="D25" s="39">
        <v>3000</v>
      </c>
      <c r="E25" s="39"/>
      <c r="F25" s="39"/>
      <c r="G25" s="39">
        <f t="shared" si="3"/>
        <v>9400</v>
      </c>
      <c r="H25" s="39">
        <f t="shared" si="4"/>
        <v>3200</v>
      </c>
      <c r="I25" s="40">
        <f t="shared" si="5"/>
        <v>12600</v>
      </c>
    </row>
    <row r="26" spans="1:9" ht="19.5" customHeight="1">
      <c r="A26" s="10" t="s">
        <v>63</v>
      </c>
      <c r="B26" s="11">
        <v>1</v>
      </c>
      <c r="C26" s="12">
        <v>6400</v>
      </c>
      <c r="D26" s="12">
        <v>3000</v>
      </c>
      <c r="E26" s="12">
        <v>1000</v>
      </c>
      <c r="F26" s="12"/>
      <c r="G26" s="12">
        <f>C26+D26+E26+F26</f>
        <v>10400</v>
      </c>
      <c r="H26" s="12">
        <f>C26*0.5</f>
        <v>3200</v>
      </c>
      <c r="I26" s="13">
        <f>G26+H26</f>
        <v>13600</v>
      </c>
    </row>
    <row r="27" spans="1:9" ht="19.5" customHeight="1">
      <c r="A27" s="41" t="s">
        <v>64</v>
      </c>
      <c r="B27" s="42">
        <v>1</v>
      </c>
      <c r="C27" s="43">
        <v>6400</v>
      </c>
      <c r="D27" s="43">
        <v>3000</v>
      </c>
      <c r="E27" s="43"/>
      <c r="F27" s="43">
        <v>500</v>
      </c>
      <c r="G27" s="43">
        <f>C27+D27+E27+F27</f>
        <v>9900</v>
      </c>
      <c r="H27" s="43">
        <f>C27*0.5</f>
        <v>3200</v>
      </c>
      <c r="I27" s="44">
        <f>G27+H27</f>
        <v>13100</v>
      </c>
    </row>
    <row r="28" spans="1:9" ht="19.5" customHeight="1">
      <c r="A28" s="37" t="s">
        <v>26</v>
      </c>
      <c r="B28" s="38">
        <v>1</v>
      </c>
      <c r="C28" s="39">
        <v>6400</v>
      </c>
      <c r="D28" s="39">
        <v>7000</v>
      </c>
      <c r="E28" s="39"/>
      <c r="F28" s="39"/>
      <c r="G28" s="39">
        <f t="shared" si="3"/>
        <v>13400</v>
      </c>
      <c r="H28" s="39">
        <f t="shared" si="4"/>
        <v>3200</v>
      </c>
      <c r="I28" s="40">
        <f t="shared" si="5"/>
        <v>16600</v>
      </c>
    </row>
    <row r="29" spans="1:9" ht="19.5" customHeight="1">
      <c r="A29" s="10" t="s">
        <v>65</v>
      </c>
      <c r="B29" s="11">
        <v>1</v>
      </c>
      <c r="C29" s="12">
        <v>6400</v>
      </c>
      <c r="D29" s="12">
        <v>7000</v>
      </c>
      <c r="E29" s="12">
        <v>1000</v>
      </c>
      <c r="F29" s="12"/>
      <c r="G29" s="12">
        <f>C29+D29+E29+F29</f>
        <v>14400</v>
      </c>
      <c r="H29" s="12">
        <f>C29*0.5</f>
        <v>3200</v>
      </c>
      <c r="I29" s="13">
        <f>G29+H29</f>
        <v>17600</v>
      </c>
    </row>
    <row r="30" spans="1:9" ht="19.5" customHeight="1">
      <c r="A30" s="41" t="s">
        <v>66</v>
      </c>
      <c r="B30" s="42">
        <v>1</v>
      </c>
      <c r="C30" s="43">
        <v>6400</v>
      </c>
      <c r="D30" s="43">
        <v>7000</v>
      </c>
      <c r="E30" s="43"/>
      <c r="F30" s="43">
        <v>500</v>
      </c>
      <c r="G30" s="43">
        <f>C30+D30+E30+F30</f>
        <v>13900</v>
      </c>
      <c r="H30" s="43">
        <f>C30*0.5</f>
        <v>3200</v>
      </c>
      <c r="I30" s="44">
        <f>G30+H30</f>
        <v>17100</v>
      </c>
    </row>
    <row r="31" spans="1:9" ht="19.5" customHeight="1">
      <c r="A31" s="37" t="s">
        <v>27</v>
      </c>
      <c r="B31" s="38">
        <v>1</v>
      </c>
      <c r="C31" s="39">
        <v>11050</v>
      </c>
      <c r="D31" s="39">
        <v>3000</v>
      </c>
      <c r="E31" s="39"/>
      <c r="F31" s="39"/>
      <c r="G31" s="39">
        <f t="shared" si="3"/>
        <v>14050</v>
      </c>
      <c r="H31" s="39">
        <f t="shared" si="4"/>
        <v>5525</v>
      </c>
      <c r="I31" s="40">
        <f t="shared" si="5"/>
        <v>19575</v>
      </c>
    </row>
    <row r="32" spans="1:9" ht="19.5" customHeight="1">
      <c r="A32" s="10" t="s">
        <v>67</v>
      </c>
      <c r="B32" s="11">
        <v>1</v>
      </c>
      <c r="C32" s="12">
        <v>11050</v>
      </c>
      <c r="D32" s="12">
        <v>3000</v>
      </c>
      <c r="E32" s="12">
        <v>1000</v>
      </c>
      <c r="F32" s="12"/>
      <c r="G32" s="12">
        <f>C32+D32+E32+F32</f>
        <v>15050</v>
      </c>
      <c r="H32" s="12">
        <f>C32*0.5</f>
        <v>5525</v>
      </c>
      <c r="I32" s="13">
        <f>G32+H32</f>
        <v>20575</v>
      </c>
    </row>
    <row r="33" spans="1:9" ht="19.5" customHeight="1">
      <c r="A33" s="41" t="s">
        <v>68</v>
      </c>
      <c r="B33" s="42">
        <v>1</v>
      </c>
      <c r="C33" s="43">
        <v>11050</v>
      </c>
      <c r="D33" s="43">
        <v>3000</v>
      </c>
      <c r="E33" s="43"/>
      <c r="F33" s="43">
        <v>500</v>
      </c>
      <c r="G33" s="43">
        <f>C33+D33+E33+F33</f>
        <v>14550</v>
      </c>
      <c r="H33" s="43">
        <f>C33*0.5</f>
        <v>5525</v>
      </c>
      <c r="I33" s="44">
        <f>G33+H33</f>
        <v>20075</v>
      </c>
    </row>
    <row r="34" spans="1:9" ht="19.5" customHeight="1">
      <c r="A34" s="10" t="s">
        <v>28</v>
      </c>
      <c r="B34" s="11">
        <v>1</v>
      </c>
      <c r="C34" s="12">
        <v>11050</v>
      </c>
      <c r="D34" s="12">
        <v>7000</v>
      </c>
      <c r="E34" s="12"/>
      <c r="F34" s="12"/>
      <c r="G34" s="12">
        <f t="shared" si="3"/>
        <v>18050</v>
      </c>
      <c r="H34" s="12">
        <f t="shared" si="4"/>
        <v>5525</v>
      </c>
      <c r="I34" s="13">
        <f t="shared" si="5"/>
        <v>23575</v>
      </c>
    </row>
    <row r="35" spans="1:9" ht="19.5" customHeight="1">
      <c r="A35" s="10" t="s">
        <v>69</v>
      </c>
      <c r="B35" s="11">
        <v>1</v>
      </c>
      <c r="C35" s="12">
        <v>11050</v>
      </c>
      <c r="D35" s="12">
        <v>7000</v>
      </c>
      <c r="E35" s="12">
        <v>1000</v>
      </c>
      <c r="F35" s="12"/>
      <c r="G35" s="12">
        <f>C35+D35+E35+F35</f>
        <v>19050</v>
      </c>
      <c r="H35" s="12">
        <f>C35*0.5</f>
        <v>5525</v>
      </c>
      <c r="I35" s="13">
        <f>G35+H35</f>
        <v>24575</v>
      </c>
    </row>
    <row r="36" spans="1:9" ht="19.5" customHeight="1" thickBot="1">
      <c r="A36" s="6" t="s">
        <v>70</v>
      </c>
      <c r="B36" s="7">
        <v>1</v>
      </c>
      <c r="C36" s="8">
        <v>11050</v>
      </c>
      <c r="D36" s="8">
        <v>7000</v>
      </c>
      <c r="E36" s="8"/>
      <c r="F36" s="8">
        <v>500</v>
      </c>
      <c r="G36" s="8">
        <f>C36+D36+E36+F36</f>
        <v>18550</v>
      </c>
      <c r="H36" s="8">
        <f>C36*0.5</f>
        <v>5525</v>
      </c>
      <c r="I36" s="9">
        <f>G36+H36</f>
        <v>24075</v>
      </c>
    </row>
    <row r="37" spans="1:9" ht="21.75" customHeight="1" thickBot="1">
      <c r="A37" s="145" t="s">
        <v>29</v>
      </c>
      <c r="B37" s="146"/>
      <c r="C37" s="146"/>
      <c r="D37" s="146"/>
      <c r="E37" s="146"/>
      <c r="F37" s="146"/>
      <c r="G37" s="146"/>
      <c r="H37" s="147"/>
      <c r="I37" s="148"/>
    </row>
    <row r="38" spans="1:9" ht="19.5" customHeight="1">
      <c r="A38" s="2" t="s">
        <v>13</v>
      </c>
      <c r="B38" s="3">
        <v>1</v>
      </c>
      <c r="C38" s="4">
        <v>7488</v>
      </c>
      <c r="D38" s="4"/>
      <c r="E38" s="4"/>
      <c r="F38" s="4"/>
      <c r="G38" s="4">
        <f>C38+D38+E38+F38</f>
        <v>7488</v>
      </c>
      <c r="H38" s="4">
        <f>C38*0.5</f>
        <v>3744</v>
      </c>
      <c r="I38" s="5">
        <f>G38+H38</f>
        <v>11232</v>
      </c>
    </row>
    <row r="39" spans="1:9" ht="19.5" customHeight="1">
      <c r="A39" s="31" t="s">
        <v>42</v>
      </c>
      <c r="B39" s="32">
        <v>1</v>
      </c>
      <c r="C39" s="33">
        <v>5200</v>
      </c>
      <c r="D39" s="33"/>
      <c r="E39" s="33"/>
      <c r="F39" s="33"/>
      <c r="G39" s="33">
        <f aca="true" t="shared" si="6" ref="G39:G51">C39+D39+E39+F39</f>
        <v>5200</v>
      </c>
      <c r="H39" s="33">
        <f>C39*0.5</f>
        <v>2600</v>
      </c>
      <c r="I39" s="36">
        <f>G39+H39</f>
        <v>7800</v>
      </c>
    </row>
    <row r="40" spans="1:9" ht="19.5" customHeight="1">
      <c r="A40" s="37" t="s">
        <v>37</v>
      </c>
      <c r="B40" s="38">
        <v>1</v>
      </c>
      <c r="C40" s="39">
        <v>5200</v>
      </c>
      <c r="D40" s="39"/>
      <c r="E40" s="39"/>
      <c r="F40" s="39"/>
      <c r="G40" s="39">
        <f t="shared" si="6"/>
        <v>5200</v>
      </c>
      <c r="H40" s="39">
        <f aca="true" t="shared" si="7" ref="H40:H51">C40*0.5</f>
        <v>2600</v>
      </c>
      <c r="I40" s="40">
        <f aca="true" t="shared" si="8" ref="I40:I50">G40+H40</f>
        <v>7800</v>
      </c>
    </row>
    <row r="41" spans="1:9" ht="19.5" customHeight="1">
      <c r="A41" s="10" t="s">
        <v>38</v>
      </c>
      <c r="B41" s="11">
        <v>1</v>
      </c>
      <c r="C41" s="12">
        <v>5720</v>
      </c>
      <c r="D41" s="12"/>
      <c r="E41" s="12"/>
      <c r="F41" s="12"/>
      <c r="G41" s="12">
        <f t="shared" si="6"/>
        <v>5720</v>
      </c>
      <c r="H41" s="12">
        <f t="shared" si="7"/>
        <v>2860</v>
      </c>
      <c r="I41" s="13">
        <f t="shared" si="8"/>
        <v>8580</v>
      </c>
    </row>
    <row r="42" spans="1:9" ht="19.5" customHeight="1">
      <c r="A42" s="41" t="s">
        <v>39</v>
      </c>
      <c r="B42" s="42">
        <v>1</v>
      </c>
      <c r="C42" s="43">
        <v>6500</v>
      </c>
      <c r="D42" s="43"/>
      <c r="E42" s="43"/>
      <c r="F42" s="43"/>
      <c r="G42" s="43">
        <f t="shared" si="6"/>
        <v>6500</v>
      </c>
      <c r="H42" s="43">
        <f t="shared" si="7"/>
        <v>3250</v>
      </c>
      <c r="I42" s="44">
        <f t="shared" si="8"/>
        <v>9750</v>
      </c>
    </row>
    <row r="43" spans="1:9" ht="19.5" customHeight="1">
      <c r="A43" s="49" t="s">
        <v>16</v>
      </c>
      <c r="B43" s="50">
        <v>1</v>
      </c>
      <c r="C43" s="51">
        <v>5720</v>
      </c>
      <c r="D43" s="51"/>
      <c r="E43" s="51"/>
      <c r="F43" s="51"/>
      <c r="G43" s="51">
        <f t="shared" si="6"/>
        <v>5720</v>
      </c>
      <c r="H43" s="52">
        <f t="shared" si="7"/>
        <v>2860</v>
      </c>
      <c r="I43" s="53">
        <f t="shared" si="8"/>
        <v>8580</v>
      </c>
    </row>
    <row r="44" spans="1:9" ht="19.5" customHeight="1">
      <c r="A44" s="45" t="s">
        <v>19</v>
      </c>
      <c r="B44" s="19">
        <v>1</v>
      </c>
      <c r="C44" s="46">
        <v>5175</v>
      </c>
      <c r="D44" s="46"/>
      <c r="E44" s="46"/>
      <c r="F44" s="46"/>
      <c r="G44" s="46">
        <f t="shared" si="6"/>
        <v>5175</v>
      </c>
      <c r="H44" s="20">
        <f t="shared" si="7"/>
        <v>2587.5</v>
      </c>
      <c r="I44" s="21">
        <f t="shared" si="8"/>
        <v>7762.5</v>
      </c>
    </row>
    <row r="45" spans="1:9" ht="19.5" customHeight="1">
      <c r="A45" s="37" t="s">
        <v>18</v>
      </c>
      <c r="B45" s="38">
        <v>1</v>
      </c>
      <c r="C45" s="39">
        <v>5200</v>
      </c>
      <c r="D45" s="39"/>
      <c r="E45" s="39"/>
      <c r="F45" s="39"/>
      <c r="G45" s="39">
        <f t="shared" si="6"/>
        <v>5200</v>
      </c>
      <c r="H45" s="39">
        <f t="shared" si="7"/>
        <v>2600</v>
      </c>
      <c r="I45" s="40">
        <f t="shared" si="8"/>
        <v>7800</v>
      </c>
    </row>
    <row r="46" spans="1:9" ht="19.5" customHeight="1">
      <c r="A46" s="10" t="s">
        <v>24</v>
      </c>
      <c r="B46" s="11">
        <v>1</v>
      </c>
      <c r="C46" s="12">
        <v>5720</v>
      </c>
      <c r="D46" s="12"/>
      <c r="E46" s="12"/>
      <c r="F46" s="12"/>
      <c r="G46" s="12">
        <f t="shared" si="6"/>
        <v>5720</v>
      </c>
      <c r="H46" s="12">
        <f t="shared" si="7"/>
        <v>2860</v>
      </c>
      <c r="I46" s="13">
        <f t="shared" si="8"/>
        <v>8580</v>
      </c>
    </row>
    <row r="47" spans="1:9" ht="19.5" customHeight="1">
      <c r="A47" s="41" t="s">
        <v>23</v>
      </c>
      <c r="B47" s="42">
        <v>1</v>
      </c>
      <c r="C47" s="43">
        <v>6500</v>
      </c>
      <c r="D47" s="43"/>
      <c r="E47" s="43"/>
      <c r="F47" s="43"/>
      <c r="G47" s="43">
        <f t="shared" si="6"/>
        <v>6500</v>
      </c>
      <c r="H47" s="43">
        <f t="shared" si="7"/>
        <v>3250</v>
      </c>
      <c r="I47" s="44">
        <f t="shared" si="8"/>
        <v>9750</v>
      </c>
    </row>
    <row r="48" spans="1:9" ht="19.5" customHeight="1">
      <c r="A48" s="37" t="s">
        <v>17</v>
      </c>
      <c r="B48" s="38">
        <v>1</v>
      </c>
      <c r="C48" s="39">
        <v>4500</v>
      </c>
      <c r="D48" s="39"/>
      <c r="E48" s="39"/>
      <c r="F48" s="39"/>
      <c r="G48" s="39">
        <f t="shared" si="6"/>
        <v>4500</v>
      </c>
      <c r="H48" s="39">
        <f t="shared" si="7"/>
        <v>2250</v>
      </c>
      <c r="I48" s="40">
        <f t="shared" si="8"/>
        <v>6750</v>
      </c>
    </row>
    <row r="49" spans="1:9" ht="19.5" customHeight="1">
      <c r="A49" s="10" t="s">
        <v>22</v>
      </c>
      <c r="B49" s="11">
        <v>1</v>
      </c>
      <c r="C49" s="12">
        <v>4680</v>
      </c>
      <c r="D49" s="12"/>
      <c r="E49" s="12"/>
      <c r="F49" s="12"/>
      <c r="G49" s="12">
        <f t="shared" si="6"/>
        <v>4680</v>
      </c>
      <c r="H49" s="12">
        <f t="shared" si="7"/>
        <v>2340</v>
      </c>
      <c r="I49" s="13">
        <f t="shared" si="8"/>
        <v>7020</v>
      </c>
    </row>
    <row r="50" spans="1:9" ht="19.5" customHeight="1">
      <c r="A50" s="41" t="s">
        <v>21</v>
      </c>
      <c r="B50" s="42">
        <v>1</v>
      </c>
      <c r="C50" s="43">
        <v>4815</v>
      </c>
      <c r="D50" s="43"/>
      <c r="E50" s="43"/>
      <c r="F50" s="43"/>
      <c r="G50" s="43">
        <f t="shared" si="6"/>
        <v>4815</v>
      </c>
      <c r="H50" s="43">
        <f t="shared" si="7"/>
        <v>2407.5</v>
      </c>
      <c r="I50" s="44">
        <f t="shared" si="8"/>
        <v>7222.5</v>
      </c>
    </row>
    <row r="51" spans="1:9" ht="19.5" customHeight="1" thickBot="1">
      <c r="A51" s="14" t="s">
        <v>20</v>
      </c>
      <c r="B51" s="7">
        <v>1</v>
      </c>
      <c r="C51" s="15">
        <v>5175</v>
      </c>
      <c r="D51" s="15"/>
      <c r="E51" s="15"/>
      <c r="F51" s="15"/>
      <c r="G51" s="15">
        <f t="shared" si="6"/>
        <v>5175</v>
      </c>
      <c r="H51" s="8">
        <f t="shared" si="7"/>
        <v>2587.5</v>
      </c>
      <c r="I51" s="9">
        <f>G51+H51</f>
        <v>7762.5</v>
      </c>
    </row>
    <row r="52" spans="1:9" ht="19.5" customHeight="1" thickBot="1">
      <c r="A52" s="145" t="s">
        <v>50</v>
      </c>
      <c r="B52" s="146"/>
      <c r="C52" s="146"/>
      <c r="D52" s="146"/>
      <c r="E52" s="146"/>
      <c r="F52" s="146"/>
      <c r="G52" s="146"/>
      <c r="H52" s="147"/>
      <c r="I52" s="148"/>
    </row>
    <row r="53" spans="1:9" ht="27" customHeight="1">
      <c r="A53" s="16" t="s">
        <v>34</v>
      </c>
      <c r="B53" s="131" t="s">
        <v>31</v>
      </c>
      <c r="C53" s="132"/>
      <c r="D53" s="132"/>
      <c r="E53" s="132"/>
      <c r="F53" s="132"/>
      <c r="G53" s="132"/>
      <c r="H53" s="132"/>
      <c r="I53" s="133"/>
    </row>
    <row r="54" spans="1:9" ht="40.5" customHeight="1">
      <c r="A54" s="17" t="s">
        <v>36</v>
      </c>
      <c r="B54" s="134" t="s">
        <v>32</v>
      </c>
      <c r="C54" s="135"/>
      <c r="D54" s="135"/>
      <c r="E54" s="135"/>
      <c r="F54" s="135"/>
      <c r="G54" s="135"/>
      <c r="H54" s="135"/>
      <c r="I54" s="121"/>
    </row>
    <row r="55" spans="1:9" ht="57" customHeight="1" thickBot="1">
      <c r="A55" s="27" t="s">
        <v>35</v>
      </c>
      <c r="B55" s="136" t="s">
        <v>33</v>
      </c>
      <c r="C55" s="137"/>
      <c r="D55" s="137"/>
      <c r="E55" s="137"/>
      <c r="F55" s="137"/>
      <c r="G55" s="137"/>
      <c r="H55" s="137"/>
      <c r="I55" s="138"/>
    </row>
    <row r="56" spans="1:9" ht="19.5" customHeight="1" thickBot="1">
      <c r="A56" s="145" t="s">
        <v>44</v>
      </c>
      <c r="B56" s="146"/>
      <c r="C56" s="146"/>
      <c r="D56" s="146"/>
      <c r="E56" s="146"/>
      <c r="F56" s="146"/>
      <c r="G56" s="146"/>
      <c r="H56" s="146"/>
      <c r="I56" s="148"/>
    </row>
    <row r="57" spans="1:9" ht="56.25" customHeight="1">
      <c r="A57" s="24" t="s">
        <v>40</v>
      </c>
      <c r="B57" s="149" t="s">
        <v>43</v>
      </c>
      <c r="C57" s="149"/>
      <c r="D57" s="149"/>
      <c r="E57" s="149"/>
      <c r="F57" s="149"/>
      <c r="G57" s="149"/>
      <c r="H57" s="149"/>
      <c r="I57" s="150"/>
    </row>
    <row r="58" spans="1:9" ht="121.5" customHeight="1">
      <c r="A58" s="25" t="s">
        <v>12</v>
      </c>
      <c r="B58" s="151" t="s">
        <v>45</v>
      </c>
      <c r="C58" s="151"/>
      <c r="D58" s="151"/>
      <c r="E58" s="151"/>
      <c r="F58" s="151"/>
      <c r="G58" s="151"/>
      <c r="H58" s="151"/>
      <c r="I58" s="152"/>
    </row>
    <row r="59" spans="1:9" ht="108" customHeight="1">
      <c r="A59" s="25" t="s">
        <v>10</v>
      </c>
      <c r="B59" s="153" t="s">
        <v>46</v>
      </c>
      <c r="C59" s="153"/>
      <c r="D59" s="153"/>
      <c r="E59" s="153"/>
      <c r="F59" s="153"/>
      <c r="G59" s="153"/>
      <c r="H59" s="153"/>
      <c r="I59" s="154"/>
    </row>
    <row r="60" spans="1:9" ht="90" customHeight="1">
      <c r="A60" s="25" t="s">
        <v>14</v>
      </c>
      <c r="B60" s="151" t="s">
        <v>47</v>
      </c>
      <c r="C60" s="155"/>
      <c r="D60" s="155"/>
      <c r="E60" s="155"/>
      <c r="F60" s="155"/>
      <c r="G60" s="155"/>
      <c r="H60" s="155"/>
      <c r="I60" s="156"/>
    </row>
    <row r="61" spans="1:9" ht="88.5" customHeight="1">
      <c r="A61" s="25" t="s">
        <v>7</v>
      </c>
      <c r="B61" s="151" t="s">
        <v>48</v>
      </c>
      <c r="C61" s="151"/>
      <c r="D61" s="151"/>
      <c r="E61" s="151"/>
      <c r="F61" s="151"/>
      <c r="G61" s="151"/>
      <c r="H61" s="151"/>
      <c r="I61" s="152"/>
    </row>
    <row r="62" spans="1:9" ht="129" customHeight="1" thickBot="1">
      <c r="A62" s="26" t="s">
        <v>6</v>
      </c>
      <c r="B62" s="157" t="s">
        <v>49</v>
      </c>
      <c r="C62" s="157"/>
      <c r="D62" s="157"/>
      <c r="E62" s="157"/>
      <c r="F62" s="157"/>
      <c r="G62" s="157"/>
      <c r="H62" s="157"/>
      <c r="I62" s="158"/>
    </row>
    <row r="65" spans="1:9" ht="14.25">
      <c r="A65" s="28" t="s">
        <v>54</v>
      </c>
      <c r="B65" s="142" t="s">
        <v>78</v>
      </c>
      <c r="C65" s="142"/>
      <c r="D65" s="142"/>
      <c r="E65" s="142"/>
      <c r="F65" s="142"/>
      <c r="G65" s="142"/>
      <c r="H65" s="142"/>
      <c r="I65" s="142"/>
    </row>
    <row r="66" spans="1:9" ht="14.25">
      <c r="A66" s="28"/>
      <c r="B66" s="54"/>
      <c r="C66" s="54"/>
      <c r="D66" s="54"/>
      <c r="E66" s="54"/>
      <c r="F66" s="54"/>
      <c r="G66" s="54"/>
      <c r="H66" s="54"/>
      <c r="I66" s="54"/>
    </row>
    <row r="67" spans="1:9" ht="14.25">
      <c r="A67" s="29"/>
      <c r="B67" s="54"/>
      <c r="C67" s="54"/>
      <c r="D67" s="54"/>
      <c r="E67" s="54"/>
      <c r="F67" s="54"/>
      <c r="G67" s="54"/>
      <c r="H67" s="54"/>
      <c r="I67" s="54"/>
    </row>
    <row r="68" spans="1:9" ht="14.25">
      <c r="A68" s="28" t="s">
        <v>55</v>
      </c>
      <c r="B68" s="142" t="s">
        <v>79</v>
      </c>
      <c r="C68" s="142"/>
      <c r="D68" s="142"/>
      <c r="E68" s="142"/>
      <c r="F68" s="142"/>
      <c r="G68" s="142"/>
      <c r="H68" s="142"/>
      <c r="I68" s="142"/>
    </row>
    <row r="69" spans="1:9" ht="14.25">
      <c r="A69" s="28"/>
      <c r="B69" s="54"/>
      <c r="C69" s="54"/>
      <c r="D69" s="54"/>
      <c r="E69" s="54"/>
      <c r="F69" s="54"/>
      <c r="G69" s="54"/>
      <c r="H69" s="54"/>
      <c r="I69" s="54"/>
    </row>
    <row r="70" spans="1:9" ht="14.25">
      <c r="A70" s="29"/>
      <c r="B70" s="54"/>
      <c r="C70" s="54"/>
      <c r="D70" s="54"/>
      <c r="E70" s="54"/>
      <c r="F70" s="54"/>
      <c r="G70" s="54"/>
      <c r="H70" s="54"/>
      <c r="I70" s="54"/>
    </row>
    <row r="71" spans="1:9" ht="14.25">
      <c r="A71" s="28" t="s">
        <v>83</v>
      </c>
      <c r="B71" s="142" t="s">
        <v>80</v>
      </c>
      <c r="C71" s="142"/>
      <c r="D71" s="142"/>
      <c r="E71" s="142"/>
      <c r="F71" s="142"/>
      <c r="G71" s="142"/>
      <c r="H71" s="142"/>
      <c r="I71" s="142"/>
    </row>
    <row r="72" spans="1:9" ht="14.25">
      <c r="A72" s="28"/>
      <c r="B72" s="54"/>
      <c r="C72" s="54"/>
      <c r="D72" s="54"/>
      <c r="E72" s="54"/>
      <c r="F72" s="54"/>
      <c r="G72" s="54"/>
      <c r="H72" s="54"/>
      <c r="I72" s="54"/>
    </row>
    <row r="73" spans="2:9" ht="14.25">
      <c r="B73" s="54"/>
      <c r="C73" s="54"/>
      <c r="D73" s="54"/>
      <c r="E73" s="54"/>
      <c r="F73" s="54"/>
      <c r="G73" s="54"/>
      <c r="H73" s="54"/>
      <c r="I73" s="54"/>
    </row>
    <row r="74" spans="1:9" ht="14.25">
      <c r="A74" s="28" t="s">
        <v>76</v>
      </c>
      <c r="B74" s="142" t="s">
        <v>81</v>
      </c>
      <c r="C74" s="142"/>
      <c r="D74" s="142"/>
      <c r="E74" s="142"/>
      <c r="F74" s="142"/>
      <c r="G74" s="142"/>
      <c r="H74" s="142"/>
      <c r="I74" s="142"/>
    </row>
    <row r="75" spans="1:9" ht="14.25">
      <c r="A75" s="28"/>
      <c r="B75" s="54"/>
      <c r="C75" s="54"/>
      <c r="D75" s="54"/>
      <c r="E75" s="54"/>
      <c r="F75" s="54"/>
      <c r="G75" s="54"/>
      <c r="H75" s="54"/>
      <c r="I75" s="54"/>
    </row>
    <row r="76" spans="1:9" ht="14.25">
      <c r="A76" s="28"/>
      <c r="B76" s="54"/>
      <c r="C76" s="54"/>
      <c r="D76" s="54"/>
      <c r="E76" s="54"/>
      <c r="F76" s="54"/>
      <c r="G76" s="54"/>
      <c r="H76" s="54"/>
      <c r="I76" s="54"/>
    </row>
    <row r="77" spans="1:9" ht="25.5">
      <c r="A77" s="28" t="s">
        <v>77</v>
      </c>
      <c r="B77" s="142" t="s">
        <v>82</v>
      </c>
      <c r="C77" s="142"/>
      <c r="D77" s="142"/>
      <c r="E77" s="142"/>
      <c r="F77" s="142"/>
      <c r="G77" s="142"/>
      <c r="H77" s="142"/>
      <c r="I77" s="142"/>
    </row>
    <row r="78" spans="3:9" ht="12.75">
      <c r="C78" s="143"/>
      <c r="D78" s="143"/>
      <c r="E78" s="143"/>
      <c r="F78" s="143"/>
      <c r="G78" s="143"/>
      <c r="H78" s="143"/>
      <c r="I78" s="143"/>
    </row>
  </sheetData>
  <mergeCells count="31">
    <mergeCell ref="C78:D78"/>
    <mergeCell ref="E78:F78"/>
    <mergeCell ref="G78:I78"/>
    <mergeCell ref="B65:I65"/>
    <mergeCell ref="B68:I68"/>
    <mergeCell ref="B71:I71"/>
    <mergeCell ref="B74:I74"/>
    <mergeCell ref="B77:I77"/>
    <mergeCell ref="B59:I59"/>
    <mergeCell ref="B60:I60"/>
    <mergeCell ref="B61:I61"/>
    <mergeCell ref="B62:I62"/>
    <mergeCell ref="B58:I58"/>
    <mergeCell ref="B53:I53"/>
    <mergeCell ref="B54:I54"/>
    <mergeCell ref="B55:I55"/>
    <mergeCell ref="B57:I57"/>
    <mergeCell ref="A56:I56"/>
    <mergeCell ref="H5:H6"/>
    <mergeCell ref="I5:I6"/>
    <mergeCell ref="A52:I52"/>
    <mergeCell ref="A2:I2"/>
    <mergeCell ref="A3:I3"/>
    <mergeCell ref="A37:I37"/>
    <mergeCell ref="A7:I7"/>
    <mergeCell ref="A5:A6"/>
    <mergeCell ref="B5:B6"/>
    <mergeCell ref="C5:C6"/>
    <mergeCell ref="D5:D6"/>
    <mergeCell ref="E5:F5"/>
    <mergeCell ref="G5:G6"/>
  </mergeCells>
  <printOptions horizontalCentered="1"/>
  <pageMargins left="0.17" right="0.18" top="0.2" bottom="0.22" header="0.17" footer="0.17"/>
  <pageSetup horizontalDpi="600" verticalDpi="600" orientation="portrait" paperSize="9" scale="70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specialist</dc:creator>
  <cp:keywords/>
  <dc:description/>
  <cp:lastModifiedBy>i.kodryanu</cp:lastModifiedBy>
  <cp:lastPrinted>2011-10-07T13:07:38Z</cp:lastPrinted>
  <dcterms:created xsi:type="dcterms:W3CDTF">2010-11-01T14:33:05Z</dcterms:created>
  <dcterms:modified xsi:type="dcterms:W3CDTF">2011-10-24T13:34:42Z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